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T:\Accounting\AccountsPayable\Forms\EMPLOYEE REIMB\"/>
    </mc:Choice>
  </mc:AlternateContent>
  <xr:revisionPtr revIDLastSave="0" documentId="13_ncr:1_{403E448E-AA43-493B-A2A4-2C4C34E219A2}" xr6:coauthVersionLast="47" xr6:coauthVersionMax="47" xr10:uidLastSave="{00000000-0000-0000-0000-000000000000}"/>
  <bookViews>
    <workbookView xWindow="28695" yWindow="0" windowWidth="26010" windowHeight="20985" xr2:uid="{00000000-000D-0000-FFFF-FFFF00000000}"/>
  </bookViews>
  <sheets>
    <sheet name="Expense Report" sheetId="1" r:id="rId1"/>
    <sheet name="Mileage Chart" sheetId="2" r:id="rId2"/>
  </sheets>
  <definedNames>
    <definedName name="_xlnm.Print_Area" localSheetId="0">'Expense Report'!$A$2:$N$42,'Expense Report'!$A$44:$N$93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44" i="1" l="1"/>
  <c r="N26" i="1" l="1"/>
  <c r="N13" i="1"/>
  <c r="N20" i="1"/>
  <c r="K25" i="1"/>
  <c r="E26" i="1"/>
  <c r="F26" i="1"/>
  <c r="G26" i="1"/>
  <c r="H26" i="1"/>
  <c r="I26" i="1"/>
  <c r="J26" i="1"/>
  <c r="D26" i="1"/>
  <c r="K32" i="1"/>
  <c r="K20" i="1"/>
  <c r="D18" i="1"/>
  <c r="K14" i="1"/>
  <c r="F49" i="2"/>
  <c r="F48" i="2"/>
  <c r="F47" i="2"/>
  <c r="F46" i="2"/>
  <c r="D45" i="2"/>
  <c r="F45" i="2" s="1"/>
  <c r="F44" i="2"/>
  <c r="F43" i="2"/>
  <c r="F42" i="2"/>
  <c r="F41" i="2"/>
  <c r="F40" i="2"/>
  <c r="F39" i="2"/>
  <c r="F38" i="2"/>
  <c r="F37" i="2"/>
  <c r="F36" i="2"/>
  <c r="F35" i="2"/>
  <c r="F34" i="2"/>
  <c r="F33" i="2"/>
  <c r="F32" i="2"/>
  <c r="F31" i="2"/>
  <c r="F30" i="2"/>
  <c r="F29" i="2"/>
  <c r="F28" i="2"/>
  <c r="F27" i="2"/>
  <c r="F26" i="2"/>
  <c r="F25" i="2"/>
  <c r="F24" i="2"/>
  <c r="L23" i="2"/>
  <c r="F23" i="2"/>
  <c r="L22" i="2"/>
  <c r="F22" i="2"/>
  <c r="J21" i="2"/>
  <c r="L21" i="2" s="1"/>
  <c r="F21" i="2"/>
  <c r="L20" i="2"/>
  <c r="F20" i="2"/>
  <c r="L19" i="2"/>
  <c r="F19" i="2"/>
  <c r="L18" i="2"/>
  <c r="F18" i="2"/>
  <c r="L17" i="2"/>
  <c r="F17" i="2"/>
  <c r="L16" i="2"/>
  <c r="F16" i="2"/>
  <c r="L15" i="2"/>
  <c r="F15" i="2"/>
  <c r="L14" i="2"/>
  <c r="F14" i="2"/>
  <c r="L13" i="2"/>
  <c r="F13" i="2"/>
  <c r="L12" i="2"/>
  <c r="F12" i="2"/>
  <c r="L11" i="2"/>
  <c r="F11" i="2"/>
  <c r="L10" i="2"/>
  <c r="F10" i="2"/>
  <c r="L9" i="2"/>
  <c r="F9" i="2"/>
  <c r="L8" i="2"/>
  <c r="F8" i="2"/>
  <c r="L7" i="2"/>
  <c r="F7" i="2"/>
  <c r="L6" i="2"/>
  <c r="F6" i="2"/>
  <c r="L5" i="2"/>
  <c r="F5" i="2"/>
  <c r="K24" i="1"/>
  <c r="K23" i="1"/>
  <c r="K22" i="1"/>
  <c r="K17" i="1"/>
  <c r="K16" i="1"/>
  <c r="K15" i="1"/>
  <c r="J18" i="1"/>
  <c r="I18" i="1"/>
  <c r="H18" i="1"/>
  <c r="G18" i="1"/>
  <c r="F18" i="1"/>
  <c r="E18" i="1"/>
  <c r="J29" i="1"/>
  <c r="J30" i="1" s="1"/>
  <c r="I29" i="1"/>
  <c r="I30" i="1" s="1"/>
  <c r="H29" i="1"/>
  <c r="H30" i="1" s="1"/>
  <c r="G29" i="1"/>
  <c r="G30" i="1" s="1"/>
  <c r="F29" i="1"/>
  <c r="F30" i="1" s="1"/>
  <c r="E29" i="1"/>
  <c r="E30" i="1" s="1"/>
  <c r="K26" i="1" l="1"/>
  <c r="K18" i="1"/>
  <c r="K30" i="1"/>
  <c r="K33" i="1" l="1"/>
  <c r="K35" i="1" l="1"/>
  <c r="K39" i="1" s="1"/>
</calcChain>
</file>

<file path=xl/sharedStrings.xml><?xml version="1.0" encoding="utf-8"?>
<sst xmlns="http://schemas.openxmlformats.org/spreadsheetml/2006/main" count="197" uniqueCount="182">
  <si>
    <t>Employee Name:</t>
  </si>
  <si>
    <t>Destination:</t>
  </si>
  <si>
    <t>Department:</t>
  </si>
  <si>
    <t>Purpose:</t>
  </si>
  <si>
    <t>Totals</t>
  </si>
  <si>
    <t>Transportation</t>
  </si>
  <si>
    <t>Airfare</t>
  </si>
  <si>
    <t>Parking &amp; Tolls</t>
  </si>
  <si>
    <t>Total</t>
  </si>
  <si>
    <t>Lodging</t>
  </si>
  <si>
    <t>Hotels</t>
  </si>
  <si>
    <t>Breakfast</t>
  </si>
  <si>
    <t>Lunch</t>
  </si>
  <si>
    <t>Dinner</t>
  </si>
  <si>
    <t>Mileage</t>
  </si>
  <si>
    <t>2.</t>
  </si>
  <si>
    <t>3.</t>
  </si>
  <si>
    <t>Summary</t>
  </si>
  <si>
    <t>Due Employee</t>
  </si>
  <si>
    <t>Incidentals</t>
  </si>
  <si>
    <t>To Find Per Diem Rates</t>
  </si>
  <si>
    <t>Please Code</t>
  </si>
  <si>
    <t>Mileage Reimbursement for 2009</t>
  </si>
  <si>
    <t>New destinations found at www.expedia.com (quickest trip in miles</t>
  </si>
  <si>
    <t xml:space="preserve">Round Trip at </t>
  </si>
  <si>
    <t>per mile</t>
  </si>
  <si>
    <t>Destination</t>
  </si>
  <si>
    <t>Miles</t>
  </si>
  <si>
    <t>Amount</t>
  </si>
  <si>
    <t>Ada</t>
  </si>
  <si>
    <t>Pelican Rapids</t>
  </si>
  <si>
    <t>Alexandria</t>
  </si>
  <si>
    <t>Perham</t>
  </si>
  <si>
    <t>Bagley</t>
  </si>
  <si>
    <t>Proctor</t>
  </si>
  <si>
    <t>Battle Lake</t>
  </si>
  <si>
    <t>Red Lake Falls</t>
  </si>
  <si>
    <t>Baudette</t>
  </si>
  <si>
    <t>Red Wing</t>
  </si>
  <si>
    <t>Bemidji</t>
  </si>
  <si>
    <t>Rochester</t>
  </si>
  <si>
    <t>Blaine</t>
  </si>
  <si>
    <t>Roseau</t>
  </si>
  <si>
    <t>Bloomington</t>
  </si>
  <si>
    <t>Roseville</t>
  </si>
  <si>
    <t>Brainerd</t>
  </si>
  <si>
    <t>Savage</t>
  </si>
  <si>
    <t>Breckenridge</t>
  </si>
  <si>
    <t>Silver Bay</t>
  </si>
  <si>
    <t>Brooklyn Center</t>
  </si>
  <si>
    <t>St Cloud</t>
  </si>
  <si>
    <t>Coon Rapids</t>
  </si>
  <si>
    <t>St Paul</t>
  </si>
  <si>
    <t>Crookston</t>
  </si>
  <si>
    <t>St Peter</t>
  </si>
  <si>
    <t>Deerwood</t>
  </si>
  <si>
    <t>Thief River Falls</t>
  </si>
  <si>
    <t>Detroit Lakes</t>
  </si>
  <si>
    <t>Twin Valley</t>
  </si>
  <si>
    <t>Devils Lake, ND</t>
  </si>
  <si>
    <t>Warroad</t>
  </si>
  <si>
    <t>Duluth</t>
  </si>
  <si>
    <t>Warren</t>
  </si>
  <si>
    <t>Eagan</t>
  </si>
  <si>
    <t>West Fargo, ND</t>
  </si>
  <si>
    <t>Edina</t>
  </si>
  <si>
    <t>Woodbury</t>
  </si>
  <si>
    <t>Elk River</t>
  </si>
  <si>
    <t>Fargo, ND</t>
  </si>
  <si>
    <t>Fergus Falls</t>
  </si>
  <si>
    <t>Fosston</t>
  </si>
  <si>
    <t>Grafton</t>
  </si>
  <si>
    <t>Grand Rapids/Sugar Lake Lodge</t>
  </si>
  <si>
    <t>Hallock</t>
  </si>
  <si>
    <t>Hibbing</t>
  </si>
  <si>
    <t>Hutchinson</t>
  </si>
  <si>
    <t>International Falls</t>
  </si>
  <si>
    <t>Itasca (Douglas Lodge)</t>
  </si>
  <si>
    <t>Lake Bronson</t>
  </si>
  <si>
    <t>Mahnomen</t>
  </si>
  <si>
    <t>Mankato</t>
  </si>
  <si>
    <t>Melrose</t>
  </si>
  <si>
    <t>Menahga</t>
  </si>
  <si>
    <t>McIntosh</t>
  </si>
  <si>
    <t>Minneapolis</t>
  </si>
  <si>
    <t>Minnetonka</t>
  </si>
  <si>
    <t>Mounds View</t>
  </si>
  <si>
    <t>Moorhead</t>
  </si>
  <si>
    <t>New Hope</t>
  </si>
  <si>
    <t>New Ulm</t>
  </si>
  <si>
    <t>New York Mills</t>
  </si>
  <si>
    <t>Park Rapids</t>
  </si>
  <si>
    <t>Park River, ND</t>
  </si>
  <si>
    <t>All receipts and supporting documentation must be attached</t>
  </si>
  <si>
    <t>Advance is based on estimated miles and per diem for meals.</t>
  </si>
  <si>
    <t>Expenses Total</t>
  </si>
  <si>
    <t>Meeting Agenda/Registration attached</t>
  </si>
  <si>
    <t>Meals</t>
  </si>
  <si>
    <t>Employee Authorization</t>
  </si>
  <si>
    <t>Return Date/Time:</t>
  </si>
  <si>
    <t>Departure Date/Time:</t>
  </si>
  <si>
    <t>Cash Advance(s)</t>
  </si>
  <si>
    <t>Uniforms/Boots</t>
  </si>
  <si>
    <t>Cell Phone</t>
  </si>
  <si>
    <t>Rate Per Mile</t>
  </si>
  <si>
    <t>Eyeware</t>
  </si>
  <si>
    <t>Meeting Registration</t>
  </si>
  <si>
    <t>Taxis/Uber/Lyft</t>
  </si>
  <si>
    <t>Shuttle/Subway</t>
  </si>
  <si>
    <t>1.</t>
  </si>
  <si>
    <t>USE OF FORM:  Use the form for the following purposes:</t>
  </si>
  <si>
    <t>To reimburse employees for authorized travel expenses.</t>
  </si>
  <si>
    <t>To request and pay all travel advances.</t>
  </si>
  <si>
    <t>To request reimbursement or small cash purchases paid for by employees.</t>
  </si>
  <si>
    <t xml:space="preserve">COMPLETION OF THE FORM: </t>
  </si>
  <si>
    <t>Exception: Per diem for meals (do not need receipts)</t>
  </si>
  <si>
    <t>SUPERVISOR:</t>
  </si>
  <si>
    <t>FINAL EXPENSES FOR TRIP:</t>
  </si>
  <si>
    <t>Advance Request</t>
  </si>
  <si>
    <t>Check this box if there will be no further expenses submitted for this trip. By doing this, any outstanding advance or charged made on the company credit card associated with this trip will by deducted from the final payment to the employee.</t>
  </si>
  <si>
    <t>GENERAL LEDGER ACCT CODE:</t>
  </si>
  <si>
    <t>Enter the general ledger account code that correctly reflects the proper expense account. Examples:</t>
  </si>
  <si>
    <t>TRAVEL ADVANCE SETTLEMENT:</t>
  </si>
  <si>
    <t>MILEAGE:</t>
  </si>
  <si>
    <t>RECEIPTS:</t>
  </si>
  <si>
    <t xml:space="preserve">Attach itemized receipts for all expenses except meals (the per diem rate is used) to this expense form. Credit card authorization receipts, bank drafts, or cancelled checks are not allowable receipts. </t>
  </si>
  <si>
    <t xml:space="preserve">COPIES &amp; DISTRIBUTION: </t>
  </si>
  <si>
    <t xml:space="preserve">Once approved by both the employee and their supervisor, submit the original document for payment and retain a copy for your own records. </t>
  </si>
  <si>
    <t xml:space="preserve">   from 600 DeMers Ave to destination city.) All are estimates - Actual miles will vary.</t>
  </si>
  <si>
    <t>When the total expenses submitted are less than the advance amount or if the trip is cancelled, the employee will owe money to the City. Except for rare situations, personal checks will not be accepted for settlement of advances; a deduction will be taken from the employee's paycheck.</t>
  </si>
  <si>
    <t xml:space="preserve">Hotel Information: </t>
  </si>
  <si>
    <t>Breakfast-Leave before 6am. Lunch-Leave before 11am. Dinner-Return after 7pm.</t>
  </si>
  <si>
    <t>REIMBURSEMENTS &amp; ACCOUNTABLE PLAN INFO:</t>
  </si>
  <si>
    <t>https://www.irs.gov/publications/p463/ch06.html</t>
  </si>
  <si>
    <t>For advances, estimated miles from your home base work office to the destination may be used. For final expenses, actual mileage must be used (including beginning and ending odometer mileage on the vehicle). The mileage will be calculated using the number of miles multiplied by the mileage rate per the IRS website.</t>
  </si>
  <si>
    <t>REASONABLE PERIOD OF TIME:</t>
  </si>
  <si>
    <t xml:space="preserve">Complete on the computer within the excel document or in ink pen all parts of this form. </t>
  </si>
  <si>
    <t xml:space="preserve">Employees can receive an advance up to 30 days prior to the expected travel. Employees must submit an expense report within 60 days of incurring any expense(s) or the reimbursement is taxable. Employees will return any excess reimbursement within 120 days after the expense was paid/incurred. </t>
  </si>
  <si>
    <t>Beginning Mileage</t>
  </si>
  <si>
    <t>Ending Mileage</t>
  </si>
  <si>
    <t>Check one --&gt;</t>
  </si>
  <si>
    <t>Final Expense Report</t>
  </si>
  <si>
    <t>Example</t>
  </si>
  <si>
    <t>Registration</t>
  </si>
  <si>
    <t>Other-Cell Phone</t>
  </si>
  <si>
    <t>Other-Uniforms</t>
  </si>
  <si>
    <t>Mon.</t>
  </si>
  <si>
    <t>Tues.</t>
  </si>
  <si>
    <t>Wed.</t>
  </si>
  <si>
    <t>Thurs.</t>
  </si>
  <si>
    <t>Fri.</t>
  </si>
  <si>
    <t>Sat.</t>
  </si>
  <si>
    <t>Sun.</t>
  </si>
  <si>
    <t xml:space="preserve">General Ledger Acct: </t>
  </si>
  <si>
    <t>Department Head/Supervisor Authorization</t>
  </si>
  <si>
    <t>Travel &amp; School Total</t>
  </si>
  <si>
    <t>Daily Miles</t>
  </si>
  <si>
    <t>CELL PHONE REIMBURSEMENT:</t>
  </si>
  <si>
    <t>&lt;-- Check only one</t>
  </si>
  <si>
    <t>List</t>
  </si>
  <si>
    <t>Other-Misc.</t>
  </si>
  <si>
    <t>Charged on City Credit Card</t>
  </si>
  <si>
    <t>Paid by City Check</t>
  </si>
  <si>
    <t>Approve the correctness and necessity of this request. Once approved, please send to the City Finance &amp; Admin Office for payment to the employee through payroll. Note: The expense report form must include original signatures.</t>
  </si>
  <si>
    <t>101-42-100-42170</t>
  </si>
  <si>
    <t>101-45-121-44300</t>
  </si>
  <si>
    <t>101-41-510-43200</t>
  </si>
  <si>
    <t>For designated employees, the City of EGF will reimburse an amount equal to the lesseer of the employee's monthly plan or $35 per month for cellular phone service. Cell phone reimbursement will be made through payroll on the 2nd payroll of each month. The employee is responsible for turning in the 1st page of his/her wireless service bill and attach to this form.</t>
  </si>
  <si>
    <t>Travel Expenses</t>
  </si>
  <si>
    <t>xxx-xx-xxx-43300</t>
  </si>
  <si>
    <t>Communications</t>
  </si>
  <si>
    <t>Uniforms</t>
  </si>
  <si>
    <t>Miscellaneous</t>
  </si>
  <si>
    <t>xxx-xx-xxx-42170</t>
  </si>
  <si>
    <t>xxx-xx-xxx-43200</t>
  </si>
  <si>
    <t>xxx-xx-xxx-44300</t>
  </si>
  <si>
    <t>Final claim will still need to be submitted (including any adjustments).</t>
  </si>
  <si>
    <t>Per Diem Rates | GSA</t>
  </si>
  <si>
    <t>https://www.irs.gov/newsroom/irs-increases-mileage-rate-for-remainder-of-2022</t>
  </si>
  <si>
    <t>IRS issues standard mileage rates for 2024; mileage rate increases to 67 cents a mile, up 1.5 cents from 2023 | Internal Revenue Service</t>
  </si>
  <si>
    <t>2026 Employee Reimbursement Expense Report</t>
  </si>
  <si>
    <t xml:space="preserv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</si>
</sst>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_(&quot;$&quot;* #,##0.000_);_(&quot;$&quot;* \(#,##0.000\);_(&quot;$&quot;* &quot;-&quot;??_);_(@_)"/>
  </numFmts>
  <fonts count="28">
    <font>
      <sz val="10"/>
      <name val="Arial"/>
    </font>
    <font>
      <sz val="8"/>
      <name val="Arial"/>
      <family val="2"/>
    </font>
    <font>
      <sz val="10"/>
      <name val="Berlin Sans FB"/>
      <family val="2"/>
    </font>
    <font>
      <sz val="11"/>
      <name val="Berlin Sans FB"/>
      <family val="2"/>
    </font>
    <font>
      <sz val="10.5"/>
      <name val="Berlin Sans FB"/>
      <family val="2"/>
    </font>
    <font>
      <sz val="12"/>
      <name val="Berlin Sans FB"/>
      <family val="2"/>
    </font>
    <font>
      <u/>
      <sz val="10"/>
      <color theme="10"/>
      <name val="Arial"/>
      <family val="2"/>
    </font>
    <font>
      <sz val="24"/>
      <name val="Berlin Sans FB"/>
      <family val="2"/>
    </font>
    <font>
      <b/>
      <sz val="16"/>
      <name val="Kosal says hy"/>
    </font>
    <font>
      <b/>
      <sz val="14"/>
      <name val="Kosal says hy"/>
    </font>
    <font>
      <b/>
      <sz val="14"/>
      <name val="Kabel Bk BT"/>
      <family val="2"/>
    </font>
    <font>
      <sz val="12"/>
      <name val="Kosal says hy"/>
    </font>
    <font>
      <b/>
      <sz val="12"/>
      <name val="Kosal says hy"/>
    </font>
    <font>
      <sz val="12"/>
      <name val="Arial"/>
      <family val="2"/>
    </font>
    <font>
      <sz val="11.5"/>
      <name val="Berlin Sans FB"/>
      <family val="2"/>
    </font>
    <font>
      <sz val="13"/>
      <name val="Berlin Sans FB"/>
      <family val="2"/>
    </font>
    <font>
      <b/>
      <i/>
      <sz val="13"/>
      <color rgb="FFFF0000"/>
      <name val="Times New Roman"/>
      <family val="1"/>
    </font>
    <font>
      <b/>
      <sz val="13"/>
      <name val="Berlin Sans FB"/>
      <family val="2"/>
    </font>
    <font>
      <sz val="26"/>
      <color indexed="9"/>
      <name val="Berlin Sans FB"/>
      <family val="2"/>
    </font>
    <font>
      <sz val="14"/>
      <name val="Berlin Sans FB"/>
      <family val="2"/>
    </font>
    <font>
      <sz val="15"/>
      <name val="Berlin Sans FB"/>
      <family val="2"/>
    </font>
    <font>
      <i/>
      <sz val="15"/>
      <color theme="0" tint="-0.499984740745262"/>
      <name val="Berlin Sans FB"/>
      <family val="2"/>
    </font>
    <font>
      <sz val="15"/>
      <color rgb="FFFF0000"/>
      <name val="Berlin Sans FB"/>
      <family val="2"/>
    </font>
    <font>
      <b/>
      <i/>
      <sz val="15"/>
      <color rgb="FFFF0000"/>
      <name val="Times New Roman"/>
      <family val="1"/>
    </font>
    <font>
      <b/>
      <sz val="15"/>
      <name val="Berlin Sans FB"/>
      <family val="2"/>
    </font>
    <font>
      <u/>
      <sz val="14"/>
      <color theme="10"/>
      <name val="Arial"/>
      <family val="2"/>
    </font>
    <font>
      <sz val="16"/>
      <name val="Berlin Sans FB"/>
      <family val="2"/>
    </font>
    <font>
      <u/>
      <sz val="16"/>
      <color theme="10"/>
      <name val="Arial"/>
      <family val="2"/>
    </font>
  </fonts>
  <fills count="6">
    <fill>
      <patternFill patternType="none"/>
    </fill>
    <fill>
      <patternFill patternType="gray125"/>
    </fill>
    <fill>
      <patternFill patternType="solid">
        <fgColor indexed="8"/>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BBFB7"/>
        <bgColor indexed="64"/>
      </patternFill>
    </fill>
  </fills>
  <borders count="5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bottom style="medium">
        <color indexed="64"/>
      </bottom>
      <diagonal/>
    </border>
    <border>
      <left/>
      <right/>
      <top/>
      <bottom style="thin">
        <color indexed="64"/>
      </bottom>
      <diagonal/>
    </border>
    <border>
      <left/>
      <right/>
      <top style="medium">
        <color indexed="64"/>
      </top>
      <bottom/>
      <diagonal/>
    </border>
    <border>
      <left style="medium">
        <color indexed="64"/>
      </left>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207">
    <xf numFmtId="0" fontId="0" fillId="0" borderId="0" xfId="0"/>
    <xf numFmtId="0" fontId="2" fillId="0" borderId="0" xfId="0" applyFont="1"/>
    <xf numFmtId="0" fontId="2" fillId="0" borderId="0" xfId="0" applyFont="1" applyAlignment="1">
      <alignment horizontal="right"/>
    </xf>
    <xf numFmtId="0" fontId="2" fillId="0" borderId="0" xfId="0" applyFont="1" applyAlignment="1">
      <alignment horizontal="center"/>
    </xf>
    <xf numFmtId="0" fontId="4" fillId="0" borderId="0" xfId="0" applyFont="1" applyAlignment="1">
      <alignment horizontal="left"/>
    </xf>
    <xf numFmtId="0" fontId="7" fillId="0" borderId="0" xfId="0" applyFont="1"/>
    <xf numFmtId="0" fontId="8" fillId="0" borderId="0" xfId="0" applyFont="1"/>
    <xf numFmtId="0" fontId="9" fillId="0" borderId="0" xfId="0" applyFont="1"/>
    <xf numFmtId="0" fontId="9" fillId="0" borderId="0" xfId="0" applyFont="1" applyAlignment="1">
      <alignment horizontal="center"/>
    </xf>
    <xf numFmtId="0" fontId="9" fillId="0" borderId="0" xfId="0" applyFont="1" applyAlignment="1">
      <alignment horizontal="right"/>
    </xf>
    <xf numFmtId="4" fontId="9" fillId="0" borderId="0" xfId="0" applyNumberFormat="1" applyFont="1" applyAlignment="1">
      <alignment horizontal="right"/>
    </xf>
    <xf numFmtId="0" fontId="1" fillId="0" borderId="0" xfId="0" applyFont="1" applyAlignment="1">
      <alignment horizontal="left"/>
    </xf>
    <xf numFmtId="0" fontId="10" fillId="0" borderId="0" xfId="0" applyFont="1"/>
    <xf numFmtId="0" fontId="9" fillId="0" borderId="0" xfId="0" applyFont="1" applyAlignment="1">
      <alignment horizontal="left"/>
    </xf>
    <xf numFmtId="0" fontId="1" fillId="0" borderId="0" xfId="0" applyFont="1"/>
    <xf numFmtId="0" fontId="11" fillId="0" borderId="0" xfId="0" applyFont="1"/>
    <xf numFmtId="0" fontId="11" fillId="0" borderId="0" xfId="0" applyFont="1" applyAlignment="1">
      <alignment horizontal="center"/>
    </xf>
    <xf numFmtId="4" fontId="11" fillId="0" borderId="0" xfId="0" applyNumberFormat="1" applyFont="1" applyAlignment="1">
      <alignment horizontal="right"/>
    </xf>
    <xf numFmtId="0" fontId="12" fillId="0" borderId="6" xfId="0" applyFont="1" applyBorder="1"/>
    <xf numFmtId="0" fontId="12" fillId="0" borderId="0" xfId="0" applyFont="1"/>
    <xf numFmtId="0" fontId="12" fillId="0" borderId="6" xfId="0" applyFont="1" applyBorder="1" applyAlignment="1">
      <alignment horizontal="center"/>
    </xf>
    <xf numFmtId="0" fontId="12" fillId="0" borderId="0" xfId="0" applyFont="1" applyAlignment="1">
      <alignment horizontal="center"/>
    </xf>
    <xf numFmtId="4" fontId="12" fillId="0" borderId="6" xfId="0" applyNumberFormat="1" applyFont="1" applyBorder="1" applyAlignment="1">
      <alignment horizontal="center"/>
    </xf>
    <xf numFmtId="4" fontId="12" fillId="0" borderId="0" xfId="0" applyNumberFormat="1" applyFont="1" applyAlignment="1">
      <alignment horizontal="center"/>
    </xf>
    <xf numFmtId="0" fontId="13" fillId="0" borderId="0" xfId="0" applyFont="1"/>
    <xf numFmtId="0" fontId="13" fillId="0" borderId="0" xfId="0" applyFont="1" applyAlignment="1">
      <alignment horizontal="center"/>
    </xf>
    <xf numFmtId="4" fontId="13" fillId="0" borderId="0" xfId="0" applyNumberFormat="1" applyFont="1" applyAlignment="1">
      <alignment horizontal="right"/>
    </xf>
    <xf numFmtId="0" fontId="5" fillId="0" borderId="0" xfId="0" applyFont="1"/>
    <xf numFmtId="0" fontId="5" fillId="0" borderId="0" xfId="0" applyFont="1" applyAlignment="1">
      <alignment horizontal="right"/>
    </xf>
    <xf numFmtId="0" fontId="5" fillId="0" borderId="0" xfId="0" applyFont="1" applyAlignment="1">
      <alignment horizontal="center"/>
    </xf>
    <xf numFmtId="0" fontId="5" fillId="0" borderId="0" xfId="0" applyFont="1" applyAlignment="1">
      <alignment horizontal="left"/>
    </xf>
    <xf numFmtId="0" fontId="3" fillId="0" borderId="0" xfId="0" applyFont="1" applyAlignment="1">
      <alignment horizontal="left"/>
    </xf>
    <xf numFmtId="0" fontId="14" fillId="0" borderId="0" xfId="0" applyFont="1"/>
    <xf numFmtId="0" fontId="15" fillId="0" borderId="0" xfId="0" applyFont="1" applyAlignment="1">
      <alignment horizontal="left"/>
    </xf>
    <xf numFmtId="0" fontId="15" fillId="0" borderId="0" xfId="0" applyFont="1"/>
    <xf numFmtId="0" fontId="15" fillId="0" borderId="0" xfId="0" applyFont="1" applyAlignment="1">
      <alignment horizontal="center"/>
    </xf>
    <xf numFmtId="0" fontId="17" fillId="0" borderId="0" xfId="0" applyFont="1"/>
    <xf numFmtId="164" fontId="15" fillId="0" borderId="0" xfId="0" applyNumberFormat="1" applyFont="1"/>
    <xf numFmtId="0" fontId="16" fillId="0" borderId="0" xfId="0" applyFont="1" applyAlignment="1">
      <alignment horizontal="left"/>
    </xf>
    <xf numFmtId="0" fontId="19" fillId="0" borderId="0" xfId="0" applyFont="1"/>
    <xf numFmtId="0" fontId="19" fillId="0" borderId="0" xfId="0" applyFont="1" applyAlignment="1">
      <alignment horizontal="left"/>
    </xf>
    <xf numFmtId="0" fontId="5" fillId="0" borderId="6" xfId="0" applyFont="1" applyBorder="1"/>
    <xf numFmtId="0" fontId="20" fillId="0" borderId="0" xfId="0" applyFont="1"/>
    <xf numFmtId="0" fontId="20" fillId="3" borderId="3" xfId="0" applyFont="1" applyFill="1" applyBorder="1" applyAlignment="1">
      <alignment horizontal="center" vertical="center"/>
    </xf>
    <xf numFmtId="0" fontId="20" fillId="0" borderId="0" xfId="0" applyFont="1" applyAlignment="1">
      <alignment horizontal="center"/>
    </xf>
    <xf numFmtId="0" fontId="20" fillId="0" borderId="0" xfId="0" applyFont="1" applyAlignment="1">
      <alignment horizontal="left"/>
    </xf>
    <xf numFmtId="0" fontId="20" fillId="0" borderId="0" xfId="0" applyFont="1" applyAlignment="1">
      <alignment horizontal="right"/>
    </xf>
    <xf numFmtId="0" fontId="20" fillId="0" borderId="6" xfId="0" applyFont="1" applyBorder="1" applyAlignment="1">
      <alignment horizontal="left"/>
    </xf>
    <xf numFmtId="14" fontId="20" fillId="0" borderId="6" xfId="0" applyNumberFormat="1" applyFont="1" applyBorder="1" applyAlignment="1">
      <alignment horizontal="left"/>
    </xf>
    <xf numFmtId="14" fontId="20" fillId="0" borderId="0" xfId="0" applyNumberFormat="1" applyFont="1" applyAlignment="1">
      <alignment horizontal="left"/>
    </xf>
    <xf numFmtId="0" fontId="22" fillId="0" borderId="0" xfId="0" applyFont="1" applyAlignment="1">
      <alignment horizontal="left"/>
    </xf>
    <xf numFmtId="0" fontId="20" fillId="0" borderId="8" xfId="0" applyFont="1" applyBorder="1" applyAlignment="1">
      <alignment horizontal="left"/>
    </xf>
    <xf numFmtId="0" fontId="22" fillId="0" borderId="7" xfId="0" applyFont="1" applyBorder="1" applyAlignment="1">
      <alignment horizontal="left"/>
    </xf>
    <xf numFmtId="0" fontId="20" fillId="0" borderId="7" xfId="0" applyFont="1" applyBorder="1" applyAlignment="1">
      <alignment horizontal="right"/>
    </xf>
    <xf numFmtId="14" fontId="20" fillId="0" borderId="7" xfId="0" applyNumberFormat="1" applyFont="1" applyBorder="1" applyAlignment="1">
      <alignment horizontal="left"/>
    </xf>
    <xf numFmtId="0" fontId="20" fillId="0" borderId="7" xfId="0" applyFont="1" applyBorder="1" applyAlignment="1">
      <alignment horizontal="left"/>
    </xf>
    <xf numFmtId="0" fontId="23" fillId="0" borderId="20" xfId="0" applyFont="1" applyBorder="1" applyAlignment="1">
      <alignment horizontal="left"/>
    </xf>
    <xf numFmtId="0" fontId="20" fillId="0" borderId="4" xfId="0" applyFont="1" applyBorder="1"/>
    <xf numFmtId="0" fontId="21" fillId="0" borderId="0" xfId="0" applyFont="1" applyAlignment="1">
      <alignment horizontal="center"/>
    </xf>
    <xf numFmtId="0" fontId="20" fillId="0" borderId="30" xfId="0" applyFont="1" applyBorder="1" applyAlignment="1">
      <alignment horizontal="center"/>
    </xf>
    <xf numFmtId="0" fontId="24" fillId="0" borderId="0" xfId="0" applyFont="1"/>
    <xf numFmtId="0" fontId="20" fillId="0" borderId="3" xfId="0" applyFont="1" applyBorder="1" applyAlignment="1">
      <alignment horizontal="center"/>
    </xf>
    <xf numFmtId="14" fontId="20" fillId="0" borderId="1" xfId="0" applyNumberFormat="1" applyFont="1" applyBorder="1" applyAlignment="1">
      <alignment horizontal="center"/>
    </xf>
    <xf numFmtId="14" fontId="20" fillId="0" borderId="3" xfId="0" applyNumberFormat="1" applyFont="1" applyBorder="1" applyAlignment="1">
      <alignment horizontal="center"/>
    </xf>
    <xf numFmtId="0" fontId="24" fillId="0" borderId="8" xfId="0" applyFont="1" applyBorder="1"/>
    <xf numFmtId="0" fontId="24" fillId="0" borderId="7" xfId="0" applyFont="1" applyBorder="1"/>
    <xf numFmtId="0" fontId="24" fillId="0" borderId="7" xfId="0" applyFont="1" applyBorder="1" applyAlignment="1">
      <alignment horizontal="right"/>
    </xf>
    <xf numFmtId="16" fontId="24" fillId="0" borderId="7" xfId="0" quotePrefix="1" applyNumberFormat="1" applyFont="1" applyBorder="1" applyAlignment="1">
      <alignment horizontal="center"/>
    </xf>
    <xf numFmtId="0" fontId="24" fillId="0" borderId="7" xfId="0" quotePrefix="1" applyFont="1" applyBorder="1" applyAlignment="1">
      <alignment horizontal="center"/>
    </xf>
    <xf numFmtId="0" fontId="24" fillId="0" borderId="7" xfId="0" applyFont="1" applyBorder="1" applyAlignment="1">
      <alignment horizontal="center"/>
    </xf>
    <xf numFmtId="0" fontId="24" fillId="0" borderId="20" xfId="0" applyFont="1" applyBorder="1" applyAlignment="1">
      <alignment horizontal="center"/>
    </xf>
    <xf numFmtId="0" fontId="20" fillId="0" borderId="10" xfId="0" applyFont="1" applyBorder="1"/>
    <xf numFmtId="0" fontId="20" fillId="0" borderId="9" xfId="0" applyFont="1" applyBorder="1"/>
    <xf numFmtId="0" fontId="20" fillId="0" borderId="9" xfId="0" applyFont="1" applyBorder="1" applyAlignment="1">
      <alignment horizontal="right"/>
    </xf>
    <xf numFmtId="44" fontId="20" fillId="3" borderId="26" xfId="0" applyNumberFormat="1" applyFont="1" applyFill="1" applyBorder="1" applyAlignment="1">
      <alignment horizontal="center"/>
    </xf>
    <xf numFmtId="44" fontId="20" fillId="0" borderId="27" xfId="0" applyNumberFormat="1" applyFont="1" applyBorder="1" applyAlignment="1">
      <alignment horizontal="center"/>
    </xf>
    <xf numFmtId="0" fontId="20" fillId="0" borderId="11" xfId="0" applyFont="1" applyBorder="1"/>
    <xf numFmtId="0" fontId="20" fillId="0" borderId="6" xfId="0" applyFont="1" applyBorder="1"/>
    <xf numFmtId="0" fontId="20" fillId="0" borderId="6" xfId="0" applyFont="1" applyBorder="1" applyAlignment="1">
      <alignment horizontal="right"/>
    </xf>
    <xf numFmtId="44" fontId="20" fillId="3" borderId="21" xfId="0" applyNumberFormat="1" applyFont="1" applyFill="1" applyBorder="1" applyAlignment="1">
      <alignment horizontal="center"/>
    </xf>
    <xf numFmtId="44" fontId="20" fillId="0" borderId="23" xfId="0" applyNumberFormat="1" applyFont="1" applyBorder="1" applyAlignment="1">
      <alignment horizontal="center"/>
    </xf>
    <xf numFmtId="164" fontId="20" fillId="0" borderId="0" xfId="0" applyNumberFormat="1" applyFont="1"/>
    <xf numFmtId="164" fontId="20" fillId="0" borderId="12" xfId="0" applyNumberFormat="1" applyFont="1" applyBorder="1"/>
    <xf numFmtId="164" fontId="20" fillId="0" borderId="5" xfId="0" applyNumberFormat="1" applyFont="1" applyBorder="1" applyAlignment="1">
      <alignment horizontal="right"/>
    </xf>
    <xf numFmtId="44" fontId="20" fillId="0" borderId="28" xfId="0" applyNumberFormat="1" applyFont="1" applyBorder="1" applyAlignment="1">
      <alignment horizontal="center"/>
    </xf>
    <xf numFmtId="44" fontId="20" fillId="0" borderId="29" xfId="0" applyNumberFormat="1" applyFont="1" applyBorder="1" applyAlignment="1">
      <alignment horizontal="center"/>
    </xf>
    <xf numFmtId="0" fontId="24" fillId="0" borderId="4" xfId="0" applyFont="1" applyBorder="1"/>
    <xf numFmtId="0" fontId="20" fillId="0" borderId="2" xfId="0" applyFont="1" applyBorder="1"/>
    <xf numFmtId="0" fontId="20" fillId="0" borderId="1" xfId="0" applyFont="1" applyBorder="1"/>
    <xf numFmtId="0" fontId="20" fillId="0" borderId="14" xfId="0" applyFont="1" applyBorder="1"/>
    <xf numFmtId="0" fontId="20" fillId="0" borderId="2" xfId="0" applyFont="1" applyBorder="1" applyAlignment="1">
      <alignment horizontal="right"/>
    </xf>
    <xf numFmtId="44" fontId="20" fillId="3" borderId="31" xfId="0" applyNumberFormat="1" applyFont="1" applyFill="1" applyBorder="1" applyAlignment="1">
      <alignment horizontal="center"/>
    </xf>
    <xf numFmtId="44" fontId="20" fillId="0" borderId="32" xfId="0" applyNumberFormat="1" applyFont="1" applyBorder="1" applyAlignment="1">
      <alignment horizontal="center"/>
    </xf>
    <xf numFmtId="0" fontId="20" fillId="0" borderId="16" xfId="0" applyFont="1" applyBorder="1"/>
    <xf numFmtId="0" fontId="20" fillId="0" borderId="17" xfId="0" applyFont="1" applyBorder="1" applyAlignment="1">
      <alignment horizontal="left"/>
    </xf>
    <xf numFmtId="44" fontId="20" fillId="3" borderId="33" xfId="0" applyNumberFormat="1" applyFont="1" applyFill="1" applyBorder="1" applyAlignment="1">
      <alignment horizontal="center"/>
    </xf>
    <xf numFmtId="44" fontId="20" fillId="0" borderId="20" xfId="0" applyNumberFormat="1" applyFont="1" applyBorder="1" applyAlignment="1">
      <alignment horizontal="center"/>
    </xf>
    <xf numFmtId="0" fontId="20" fillId="0" borderId="18" xfId="0" applyFont="1" applyBorder="1"/>
    <xf numFmtId="0" fontId="20" fillId="0" borderId="19" xfId="0" applyFont="1" applyBorder="1" applyAlignment="1">
      <alignment horizontal="left"/>
    </xf>
    <xf numFmtId="44" fontId="20" fillId="0" borderId="30" xfId="0" applyNumberFormat="1" applyFont="1" applyBorder="1" applyAlignment="1">
      <alignment horizontal="center"/>
    </xf>
    <xf numFmtId="44" fontId="20" fillId="0" borderId="24" xfId="0" applyNumberFormat="1" applyFont="1" applyBorder="1" applyAlignment="1">
      <alignment horizontal="center"/>
    </xf>
    <xf numFmtId="164" fontId="20" fillId="0" borderId="5" xfId="0" applyNumberFormat="1" applyFont="1" applyBorder="1"/>
    <xf numFmtId="44" fontId="20" fillId="0" borderId="34" xfId="0" applyNumberFormat="1" applyFont="1" applyBorder="1" applyAlignment="1">
      <alignment horizontal="center"/>
    </xf>
    <xf numFmtId="0" fontId="24" fillId="0" borderId="0" xfId="0" applyFont="1" applyAlignment="1">
      <alignment horizontal="right"/>
    </xf>
    <xf numFmtId="4" fontId="24" fillId="0" borderId="30" xfId="0" applyNumberFormat="1" applyFont="1" applyBorder="1" applyAlignment="1">
      <alignment horizontal="center"/>
    </xf>
    <xf numFmtId="0" fontId="20" fillId="0" borderId="17" xfId="0" applyFont="1" applyBorder="1" applyAlignment="1">
      <alignment horizontal="right"/>
    </xf>
    <xf numFmtId="4" fontId="20" fillId="3" borderId="35" xfId="0" applyNumberFormat="1" applyFont="1" applyFill="1" applyBorder="1" applyAlignment="1">
      <alignment horizontal="center"/>
    </xf>
    <xf numFmtId="4" fontId="20" fillId="0" borderId="22" xfId="0" applyNumberFormat="1" applyFont="1" applyBorder="1" applyAlignment="1">
      <alignment horizontal="center"/>
    </xf>
    <xf numFmtId="0" fontId="20" fillId="0" borderId="19" xfId="0" applyFont="1" applyBorder="1" applyAlignment="1">
      <alignment horizontal="right"/>
    </xf>
    <xf numFmtId="165" fontId="20" fillId="0" borderId="21" xfId="0" applyNumberFormat="1" applyFont="1" applyBorder="1" applyAlignment="1">
      <alignment horizontal="center"/>
    </xf>
    <xf numFmtId="44" fontId="20" fillId="0" borderId="36" xfId="0" applyNumberFormat="1" applyFont="1" applyBorder="1" applyAlignment="1">
      <alignment horizontal="center"/>
    </xf>
    <xf numFmtId="44" fontId="20" fillId="0" borderId="25" xfId="0" applyNumberFormat="1" applyFont="1" applyBorder="1" applyAlignment="1">
      <alignment horizontal="center"/>
    </xf>
    <xf numFmtId="0" fontId="24" fillId="0" borderId="1" xfId="0" applyFont="1" applyBorder="1"/>
    <xf numFmtId="0" fontId="24" fillId="0" borderId="2" xfId="0" applyFont="1" applyBorder="1"/>
    <xf numFmtId="0" fontId="22" fillId="0" borderId="2" xfId="0" applyFont="1" applyBorder="1" applyAlignment="1">
      <alignment horizontal="left"/>
    </xf>
    <xf numFmtId="0" fontId="21" fillId="0" borderId="2" xfId="0" applyFont="1" applyBorder="1" applyAlignment="1">
      <alignment horizontal="center" vertical="top"/>
    </xf>
    <xf numFmtId="0" fontId="23" fillId="0" borderId="2" xfId="0" applyFont="1" applyBorder="1" applyAlignment="1">
      <alignment horizontal="left"/>
    </xf>
    <xf numFmtId="0" fontId="23" fillId="0" borderId="43" xfId="0" applyFont="1" applyBorder="1" applyAlignment="1">
      <alignment horizontal="left"/>
    </xf>
    <xf numFmtId="0" fontId="20" fillId="0" borderId="48" xfId="0" applyFont="1" applyBorder="1"/>
    <xf numFmtId="0" fontId="20" fillId="0" borderId="49" xfId="0" applyFont="1" applyBorder="1" applyAlignment="1">
      <alignment horizontal="right"/>
    </xf>
    <xf numFmtId="0" fontId="20" fillId="0" borderId="1" xfId="0" applyFont="1" applyBorder="1" applyAlignment="1">
      <alignment horizontal="center"/>
    </xf>
    <xf numFmtId="0" fontId="20" fillId="0" borderId="2" xfId="0" applyFont="1" applyBorder="1" applyAlignment="1">
      <alignment horizontal="center"/>
    </xf>
    <xf numFmtId="0" fontId="24" fillId="0" borderId="2" xfId="0" applyFont="1" applyBorder="1" applyAlignment="1">
      <alignment horizontal="right"/>
    </xf>
    <xf numFmtId="44" fontId="24" fillId="0" borderId="32" xfId="0" applyNumberFormat="1" applyFont="1" applyBorder="1" applyAlignment="1">
      <alignment horizontal="center"/>
    </xf>
    <xf numFmtId="0" fontId="20" fillId="0" borderId="37" xfId="0" applyFont="1" applyBorder="1" applyAlignment="1">
      <alignment horizontal="right"/>
    </xf>
    <xf numFmtId="0" fontId="20" fillId="0" borderId="38" xfId="0" applyFont="1" applyBorder="1"/>
    <xf numFmtId="44" fontId="20" fillId="3" borderId="24" xfId="0" applyNumberFormat="1" applyFont="1" applyFill="1" applyBorder="1" applyAlignment="1">
      <alignment horizontal="center"/>
    </xf>
    <xf numFmtId="0" fontId="20" fillId="0" borderId="15" xfId="0" applyFont="1" applyBorder="1" applyAlignment="1">
      <alignment horizontal="right"/>
    </xf>
    <xf numFmtId="0" fontId="20" fillId="0" borderId="13" xfId="0" applyFont="1" applyBorder="1" applyAlignment="1">
      <alignment horizontal="left"/>
    </xf>
    <xf numFmtId="0" fontId="20" fillId="0" borderId="39" xfId="0" applyFont="1" applyBorder="1" applyAlignment="1">
      <alignment horizontal="left"/>
    </xf>
    <xf numFmtId="0" fontId="20" fillId="0" borderId="13" xfId="0" applyFont="1" applyBorder="1" applyAlignment="1">
      <alignment horizontal="center"/>
    </xf>
    <xf numFmtId="0" fontId="20" fillId="0" borderId="13" xfId="0" applyFont="1" applyBorder="1" applyAlignment="1">
      <alignment horizontal="right"/>
    </xf>
    <xf numFmtId="44" fontId="20" fillId="3" borderId="23" xfId="0" applyNumberFormat="1" applyFont="1" applyFill="1" applyBorder="1" applyAlignment="1">
      <alignment horizontal="center"/>
    </xf>
    <xf numFmtId="0" fontId="20" fillId="0" borderId="13" xfId="0" applyFont="1" applyBorder="1"/>
    <xf numFmtId="0" fontId="20" fillId="0" borderId="40" xfId="0" applyFont="1" applyBorder="1" applyAlignment="1">
      <alignment horizontal="right"/>
    </xf>
    <xf numFmtId="0" fontId="20" fillId="0" borderId="41" xfId="0" applyFont="1" applyBorder="1"/>
    <xf numFmtId="0" fontId="20" fillId="0" borderId="41" xfId="0" applyFont="1" applyBorder="1" applyAlignment="1">
      <alignment horizontal="right"/>
    </xf>
    <xf numFmtId="0" fontId="20" fillId="0" borderId="41" xfId="0" applyFont="1" applyBorder="1" applyAlignment="1">
      <alignment horizontal="center"/>
    </xf>
    <xf numFmtId="0" fontId="20" fillId="0" borderId="42" xfId="0" applyFont="1" applyBorder="1" applyAlignment="1">
      <alignment horizontal="center"/>
    </xf>
    <xf numFmtId="0" fontId="20" fillId="0" borderId="5" xfId="0" applyFont="1" applyBorder="1" applyAlignment="1">
      <alignment horizontal="center"/>
    </xf>
    <xf numFmtId="0" fontId="24" fillId="0" borderId="5" xfId="0" applyFont="1" applyBorder="1" applyAlignment="1">
      <alignment horizontal="center"/>
    </xf>
    <xf numFmtId="0" fontId="24" fillId="0" borderId="5" xfId="0" applyFont="1" applyBorder="1" applyAlignment="1">
      <alignment horizontal="right"/>
    </xf>
    <xf numFmtId="44" fontId="24" fillId="0" borderId="25" xfId="0" applyNumberFormat="1" applyFont="1" applyBorder="1" applyAlignment="1">
      <alignment horizontal="center"/>
    </xf>
    <xf numFmtId="0" fontId="22" fillId="0" borderId="8" xfId="0" applyFont="1" applyBorder="1" applyAlignment="1">
      <alignment horizontal="left"/>
    </xf>
    <xf numFmtId="0" fontId="20" fillId="0" borderId="46" xfId="0" applyFont="1" applyBorder="1"/>
    <xf numFmtId="0" fontId="24" fillId="0" borderId="20" xfId="0" applyFont="1" applyBorder="1"/>
    <xf numFmtId="0" fontId="21" fillId="0" borderId="30" xfId="0" applyFont="1" applyBorder="1" applyAlignment="1">
      <alignment horizontal="center"/>
    </xf>
    <xf numFmtId="0" fontId="5" fillId="0" borderId="6" xfId="0" applyFont="1" applyBorder="1" applyAlignment="1">
      <alignment horizontal="right"/>
    </xf>
    <xf numFmtId="0" fontId="20" fillId="0" borderId="46" xfId="0" applyFont="1" applyBorder="1" applyAlignment="1">
      <alignment horizontal="left"/>
    </xf>
    <xf numFmtId="0" fontId="20" fillId="0" borderId="5" xfId="0" applyFont="1" applyBorder="1" applyAlignment="1">
      <alignment horizontal="left"/>
    </xf>
    <xf numFmtId="0" fontId="20" fillId="0" borderId="5" xfId="0" applyFont="1" applyBorder="1" applyAlignment="1">
      <alignment horizontal="right"/>
    </xf>
    <xf numFmtId="14" fontId="20" fillId="0" borderId="5" xfId="0" applyNumberFormat="1" applyFont="1" applyBorder="1" applyAlignment="1">
      <alignment horizontal="left"/>
    </xf>
    <xf numFmtId="0" fontId="22" fillId="0" borderId="5" xfId="0" applyFont="1" applyBorder="1" applyAlignment="1">
      <alignment horizontal="left"/>
    </xf>
    <xf numFmtId="0" fontId="19" fillId="0" borderId="0" xfId="0" applyFont="1" applyAlignment="1">
      <alignment horizontal="right"/>
    </xf>
    <xf numFmtId="0" fontId="19" fillId="0" borderId="0" xfId="0" applyFont="1" applyAlignment="1">
      <alignment horizontal="center"/>
    </xf>
    <xf numFmtId="0" fontId="20" fillId="0" borderId="50" xfId="0" applyFont="1" applyBorder="1"/>
    <xf numFmtId="0" fontId="26" fillId="0" borderId="0" xfId="0" applyFont="1"/>
    <xf numFmtId="0" fontId="26" fillId="0" borderId="0" xfId="0" applyFont="1" applyAlignment="1">
      <alignment horizontal="right"/>
    </xf>
    <xf numFmtId="0" fontId="26" fillId="0" borderId="0" xfId="0" applyFont="1" applyAlignment="1">
      <alignment horizontal="center"/>
    </xf>
    <xf numFmtId="0" fontId="19" fillId="0" borderId="0" xfId="0" quotePrefix="1" applyFont="1" applyAlignment="1">
      <alignment horizontal="right"/>
    </xf>
    <xf numFmtId="0" fontId="19" fillId="0" borderId="0" xfId="0" applyFont="1" applyAlignment="1">
      <alignment wrapText="1"/>
    </xf>
    <xf numFmtId="0" fontId="19" fillId="0" borderId="0" xfId="0" applyFont="1" applyAlignment="1">
      <alignment horizontal="left" wrapText="1"/>
    </xf>
    <xf numFmtId="0" fontId="19" fillId="0" borderId="0" xfId="0" applyFont="1" applyAlignment="1">
      <alignment vertical="center" wrapText="1"/>
    </xf>
    <xf numFmtId="0" fontId="25" fillId="0" borderId="0" xfId="1" applyFont="1" applyAlignment="1" applyProtection="1">
      <alignment horizontal="left" vertical="center"/>
    </xf>
    <xf numFmtId="44" fontId="20" fillId="0" borderId="3" xfId="0" applyNumberFormat="1" applyFont="1" applyBorder="1" applyAlignment="1">
      <alignment horizontal="left"/>
    </xf>
    <xf numFmtId="44" fontId="20" fillId="4" borderId="3" xfId="0" applyNumberFormat="1" applyFont="1" applyFill="1" applyBorder="1"/>
    <xf numFmtId="44" fontId="20" fillId="4" borderId="51" xfId="0" applyNumberFormat="1" applyFont="1" applyFill="1" applyBorder="1"/>
    <xf numFmtId="44" fontId="20" fillId="4" borderId="45" xfId="0" applyNumberFormat="1" applyFont="1" applyFill="1" applyBorder="1"/>
    <xf numFmtId="0" fontId="27" fillId="0" borderId="0" xfId="1" applyFont="1" applyAlignment="1" applyProtection="1">
      <alignment horizontal="left" shrinkToFit="1"/>
    </xf>
    <xf numFmtId="0" fontId="19" fillId="0" borderId="0" xfId="0" applyFont="1" applyAlignment="1">
      <alignment horizontal="left" vertical="top" wrapText="1"/>
    </xf>
    <xf numFmtId="0" fontId="19" fillId="0" borderId="0" xfId="0" applyFont="1" applyAlignment="1">
      <alignment horizontal="left" vertical="center" wrapText="1"/>
    </xf>
    <xf numFmtId="0" fontId="24" fillId="0" borderId="1" xfId="0" applyFont="1" applyBorder="1" applyAlignment="1">
      <alignment horizontal="right"/>
    </xf>
    <xf numFmtId="44" fontId="24" fillId="0" borderId="43" xfId="0" applyNumberFormat="1" applyFont="1" applyBorder="1"/>
    <xf numFmtId="44" fontId="20" fillId="0" borderId="43" xfId="0" applyNumberFormat="1" applyFont="1" applyBorder="1"/>
    <xf numFmtId="44" fontId="20" fillId="0" borderId="2" xfId="0" applyNumberFormat="1" applyFont="1" applyBorder="1" applyAlignment="1">
      <alignment horizontal="center"/>
    </xf>
    <xf numFmtId="44" fontId="20" fillId="0" borderId="43" xfId="0" applyNumberFormat="1" applyFont="1" applyBorder="1" applyAlignment="1">
      <alignment horizontal="center"/>
    </xf>
    <xf numFmtId="0" fontId="4" fillId="0" borderId="6" xfId="0" applyFont="1" applyBorder="1" applyAlignment="1">
      <alignment horizontal="left"/>
    </xf>
    <xf numFmtId="0" fontId="4" fillId="0" borderId="13" xfId="0" applyFont="1" applyBorder="1" applyAlignment="1">
      <alignment horizontal="left"/>
    </xf>
    <xf numFmtId="0" fontId="21" fillId="0" borderId="0" xfId="0" applyFont="1"/>
    <xf numFmtId="0" fontId="21" fillId="0" borderId="4" xfId="0" applyFont="1" applyBorder="1" applyAlignment="1">
      <alignment horizontal="right"/>
    </xf>
    <xf numFmtId="0" fontId="21" fillId="0" borderId="4" xfId="0" applyFont="1" applyBorder="1" applyAlignment="1">
      <alignment horizontal="left"/>
    </xf>
    <xf numFmtId="0" fontId="2" fillId="0" borderId="0" xfId="0" applyFont="1" applyAlignment="1">
      <alignment horizontal="left"/>
    </xf>
    <xf numFmtId="0" fontId="27" fillId="0" borderId="0" xfId="1" applyFont="1" applyAlignment="1" applyProtection="1">
      <alignment shrinkToFit="1"/>
    </xf>
    <xf numFmtId="0" fontId="6" fillId="0" borderId="0" xfId="1" applyAlignment="1" applyProtection="1"/>
    <xf numFmtId="0" fontId="22" fillId="0" borderId="9" xfId="0" applyFont="1" applyBorder="1" applyAlignment="1">
      <alignment horizontal="left"/>
    </xf>
    <xf numFmtId="0" fontId="22" fillId="0" borderId="13" xfId="0" applyFont="1" applyBorder="1" applyAlignment="1">
      <alignment horizontal="left"/>
    </xf>
    <xf numFmtId="0" fontId="20" fillId="5" borderId="1" xfId="0" quotePrefix="1" applyFont="1" applyFill="1" applyBorder="1" applyAlignment="1">
      <alignment horizontal="center"/>
    </xf>
    <xf numFmtId="0" fontId="20" fillId="5" borderId="2" xfId="0" quotePrefix="1" applyFont="1" applyFill="1" applyBorder="1" applyAlignment="1">
      <alignment horizontal="center"/>
    </xf>
    <xf numFmtId="0" fontId="20" fillId="5" borderId="43" xfId="0" quotePrefix="1" applyFont="1" applyFill="1" applyBorder="1" applyAlignment="1">
      <alignment horizontal="center"/>
    </xf>
    <xf numFmtId="0" fontId="20" fillId="5" borderId="3" xfId="0" applyFont="1" applyFill="1" applyBorder="1" applyAlignment="1">
      <alignment horizontal="center"/>
    </xf>
    <xf numFmtId="0" fontId="19" fillId="0" borderId="0" xfId="0" applyFont="1" applyAlignment="1">
      <alignment horizontal="left" vertical="center" wrapText="1"/>
    </xf>
    <xf numFmtId="0" fontId="19" fillId="0" borderId="0" xfId="0" applyFont="1" applyAlignment="1">
      <alignment horizontal="left" wrapText="1"/>
    </xf>
    <xf numFmtId="0" fontId="19" fillId="0" borderId="0" xfId="0" applyFont="1" applyAlignment="1">
      <alignment horizontal="left" vertical="top" wrapText="1"/>
    </xf>
    <xf numFmtId="0" fontId="18" fillId="2" borderId="4" xfId="0" applyFont="1" applyFill="1" applyBorder="1" applyAlignment="1">
      <alignment horizontal="center"/>
    </xf>
    <xf numFmtId="0" fontId="18" fillId="2" borderId="0" xfId="0" applyFont="1" applyFill="1" applyAlignment="1">
      <alignment horizontal="center"/>
    </xf>
    <xf numFmtId="0" fontId="21" fillId="0" borderId="0" xfId="0" applyFont="1" applyAlignment="1">
      <alignment horizontal="center"/>
    </xf>
    <xf numFmtId="0" fontId="20" fillId="0" borderId="2" xfId="0" applyFont="1" applyBorder="1" applyAlignment="1">
      <alignment horizontal="left"/>
    </xf>
    <xf numFmtId="0" fontId="20" fillId="0" borderId="43" xfId="0" applyFont="1" applyBorder="1" applyAlignment="1">
      <alignment horizontal="left"/>
    </xf>
    <xf numFmtId="0" fontId="20" fillId="0" borderId="44" xfId="0" applyFont="1" applyBorder="1" applyAlignment="1">
      <alignment horizontal="center" vertical="center"/>
    </xf>
    <xf numFmtId="0" fontId="20" fillId="0" borderId="45" xfId="0" applyFont="1" applyBorder="1" applyAlignment="1">
      <alignment horizontal="center" vertical="center"/>
    </xf>
    <xf numFmtId="0" fontId="20" fillId="0" borderId="8" xfId="0" applyFont="1" applyBorder="1" applyAlignment="1">
      <alignment horizontal="center"/>
    </xf>
    <xf numFmtId="0" fontId="20" fillId="0" borderId="7" xfId="0" applyFont="1" applyBorder="1" applyAlignment="1">
      <alignment horizontal="center"/>
    </xf>
    <xf numFmtId="0" fontId="20" fillId="0" borderId="20" xfId="0" applyFont="1" applyBorder="1" applyAlignment="1">
      <alignment horizontal="center"/>
    </xf>
    <xf numFmtId="0" fontId="20" fillId="0" borderId="46" xfId="0" applyFont="1" applyBorder="1" applyAlignment="1">
      <alignment horizontal="center"/>
    </xf>
    <xf numFmtId="0" fontId="20" fillId="0" borderId="5" xfId="0" applyFont="1" applyBorder="1" applyAlignment="1">
      <alignment horizontal="center"/>
    </xf>
    <xf numFmtId="0" fontId="20" fillId="0" borderId="47" xfId="0" applyFont="1" applyBorder="1" applyAlignment="1">
      <alignment horizontal="center"/>
    </xf>
    <xf numFmtId="0" fontId="20" fillId="0" borderId="1" xfId="0" applyFont="1" applyBorder="1" applyAlignment="1">
      <alignment horizontal="left"/>
    </xf>
  </cellXfs>
  <cellStyles count="2">
    <cellStyle name="Hyperlink" xfId="1" builtinId="8"/>
    <cellStyle name="Normal" xfId="0" builtinId="0"/>
  </cellStyles>
  <dxfs count="0"/>
  <tableStyles count="0" defaultTableStyle="TableStyleMedium9" defaultPivotStyle="PivotStyleLight16"/>
  <colors>
    <mruColors>
      <color rgb="FFFBBF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38101</xdr:colOff>
      <xdr:row>8</xdr:row>
      <xdr:rowOff>104775</xdr:rowOff>
    </xdr:from>
    <xdr:to>
      <xdr:col>9</xdr:col>
      <xdr:colOff>447676</xdr:colOff>
      <xdr:row>8</xdr:row>
      <xdr:rowOff>171450</xdr:rowOff>
    </xdr:to>
    <xdr:sp macro="" textlink="">
      <xdr:nvSpPr>
        <xdr:cNvPr id="2" name="Left Arrow 1">
          <a:extLst>
            <a:ext uri="{FF2B5EF4-FFF2-40B4-BE49-F238E27FC236}">
              <a16:creationId xmlns:a16="http://schemas.microsoft.com/office/drawing/2014/main" id="{00000000-0008-0000-0000-000002000000}"/>
            </a:ext>
          </a:extLst>
        </xdr:cNvPr>
        <xdr:cNvSpPr/>
      </xdr:nvSpPr>
      <xdr:spPr>
        <a:xfrm>
          <a:off x="6877051" y="2343150"/>
          <a:ext cx="1390650" cy="66675"/>
        </a:xfrm>
        <a:prstGeom prst="lef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irs.gov/newsroom/irs-issues-standard-mileage-rates-for-2024-mileage-rate-increases-to-67-cents-a-mile-up-1-point-5-cents-from-2023" TargetMode="External"/><Relationship Id="rId2" Type="http://schemas.openxmlformats.org/officeDocument/2006/relationships/hyperlink" Target="https://www.gsa.gov/travel/plan-book/per-diem-rates" TargetMode="External"/><Relationship Id="rId1" Type="http://schemas.openxmlformats.org/officeDocument/2006/relationships/hyperlink" Target="https://www.irs.gov/publications/p463/ch06.htm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N141"/>
  <sheetViews>
    <sheetView tabSelected="1" workbookViewId="0">
      <selection activeCell="R29" sqref="R29"/>
    </sheetView>
  </sheetViews>
  <sheetFormatPr defaultColWidth="9.15234375" defaultRowHeight="12.45"/>
  <cols>
    <col min="1" max="1" width="3.53515625" style="1" customWidth="1"/>
    <col min="2" max="2" width="11.23046875" style="1" customWidth="1"/>
    <col min="3" max="3" width="14.15234375" style="2" customWidth="1"/>
    <col min="4" max="10" width="14.69140625" style="3" customWidth="1"/>
    <col min="11" max="11" width="16" style="3" bestFit="1" customWidth="1"/>
    <col min="12" max="12" width="4.23046875" style="1" customWidth="1"/>
    <col min="13" max="13" width="29.23046875" style="1" customWidth="1"/>
    <col min="14" max="14" width="25" style="1" customWidth="1"/>
    <col min="15" max="16384" width="9.15234375" style="1"/>
  </cols>
  <sheetData>
    <row r="2" spans="1:14" s="5" customFormat="1" ht="31.75">
      <c r="A2" s="193" t="s">
        <v>180</v>
      </c>
      <c r="B2" s="194"/>
      <c r="C2" s="194"/>
      <c r="D2" s="194"/>
      <c r="E2" s="194"/>
      <c r="F2" s="194"/>
      <c r="G2" s="194"/>
      <c r="H2" s="194"/>
      <c r="I2" s="194"/>
      <c r="J2" s="194"/>
      <c r="K2" s="194"/>
      <c r="L2" s="194"/>
      <c r="M2" s="194"/>
      <c r="N2" s="194"/>
    </row>
    <row r="3" spans="1:14" ht="12.9" thickBot="1"/>
    <row r="4" spans="1:14" s="32" customFormat="1" ht="18.899999999999999" thickBot="1">
      <c r="A4" s="42"/>
      <c r="B4" s="195" t="s">
        <v>140</v>
      </c>
      <c r="C4" s="195"/>
      <c r="E4" s="43"/>
      <c r="F4" s="206" t="s">
        <v>118</v>
      </c>
      <c r="G4" s="197"/>
      <c r="I4" s="43"/>
      <c r="J4" s="206" t="s">
        <v>141</v>
      </c>
      <c r="K4" s="196"/>
      <c r="L4" s="197"/>
      <c r="M4" s="42"/>
      <c r="N4" s="178" t="s">
        <v>158</v>
      </c>
    </row>
    <row r="5" spans="1:14" s="4" customFormat="1" ht="26.25" customHeight="1">
      <c r="A5" s="45"/>
      <c r="B5" s="45"/>
      <c r="C5" s="46" t="s">
        <v>0</v>
      </c>
      <c r="D5" s="47"/>
      <c r="E5" s="47"/>
      <c r="F5" s="47"/>
      <c r="G5" s="47"/>
      <c r="H5" s="176"/>
      <c r="J5" s="46" t="s">
        <v>1</v>
      </c>
      <c r="K5" s="47"/>
      <c r="L5" s="47"/>
      <c r="M5" s="47"/>
      <c r="N5" s="47"/>
    </row>
    <row r="6" spans="1:14" s="4" customFormat="1" ht="26.25" customHeight="1">
      <c r="A6" s="45"/>
      <c r="B6" s="45"/>
      <c r="C6" s="46" t="s">
        <v>2</v>
      </c>
      <c r="D6" s="47"/>
      <c r="E6" s="47"/>
      <c r="F6" s="47"/>
      <c r="G6" s="128"/>
      <c r="H6" s="177"/>
      <c r="J6" s="46" t="s">
        <v>100</v>
      </c>
      <c r="K6" s="47"/>
      <c r="L6" s="47"/>
      <c r="M6" s="47"/>
      <c r="N6" s="128"/>
    </row>
    <row r="7" spans="1:14" s="4" customFormat="1" ht="26.25" customHeight="1">
      <c r="A7" s="45"/>
      <c r="B7" s="45"/>
      <c r="C7" s="46" t="s">
        <v>3</v>
      </c>
      <c r="D7" s="48"/>
      <c r="E7" s="47"/>
      <c r="F7" s="47"/>
      <c r="G7" s="128"/>
      <c r="H7" s="177"/>
      <c r="J7" s="46" t="s">
        <v>99</v>
      </c>
      <c r="K7" s="47"/>
      <c r="L7" s="47"/>
      <c r="M7" s="47"/>
      <c r="N7" s="128"/>
    </row>
    <row r="8" spans="1:14" s="4" customFormat="1" ht="18.899999999999999" thickBot="1">
      <c r="A8" s="45"/>
      <c r="B8" s="45"/>
      <c r="C8" s="46"/>
      <c r="D8" s="49"/>
      <c r="E8" s="50"/>
      <c r="F8" s="50"/>
      <c r="G8" s="50"/>
      <c r="H8" s="45"/>
      <c r="I8" s="45"/>
      <c r="J8" s="45"/>
      <c r="K8" s="45"/>
      <c r="L8" s="45"/>
      <c r="M8" s="45"/>
      <c r="N8" s="45"/>
    </row>
    <row r="9" spans="1:14" s="33" customFormat="1" ht="19.3" thickBot="1">
      <c r="A9" s="51"/>
      <c r="B9" s="52" t="s">
        <v>153</v>
      </c>
      <c r="C9" s="53"/>
      <c r="D9" s="54"/>
      <c r="E9" s="186"/>
      <c r="F9" s="187"/>
      <c r="G9" s="187"/>
      <c r="H9" s="188">
        <v>43300</v>
      </c>
      <c r="I9" s="55"/>
      <c r="J9" s="55"/>
      <c r="K9" s="56" t="s">
        <v>21</v>
      </c>
      <c r="L9" s="45"/>
      <c r="M9" s="143" t="s">
        <v>153</v>
      </c>
      <c r="N9" s="189"/>
    </row>
    <row r="10" spans="1:14" s="34" customFormat="1" ht="18.899999999999999" thickBot="1">
      <c r="A10" s="57"/>
      <c r="B10" s="42"/>
      <c r="C10" s="46"/>
      <c r="D10" s="58" t="s">
        <v>142</v>
      </c>
      <c r="E10" s="58">
        <v>101</v>
      </c>
      <c r="F10" s="58">
        <v>42</v>
      </c>
      <c r="G10" s="58">
        <v>100</v>
      </c>
      <c r="H10" s="58">
        <v>43300</v>
      </c>
      <c r="I10" s="44"/>
      <c r="J10" s="44"/>
      <c r="K10" s="59"/>
      <c r="L10" s="42"/>
      <c r="M10" s="179" t="s">
        <v>142</v>
      </c>
      <c r="N10" s="146" t="s">
        <v>166</v>
      </c>
    </row>
    <row r="11" spans="1:14" s="35" customFormat="1" ht="21.9" thickBot="1">
      <c r="A11" s="200"/>
      <c r="B11" s="201"/>
      <c r="C11" s="202"/>
      <c r="D11" s="61" t="s">
        <v>146</v>
      </c>
      <c r="E11" s="61" t="s">
        <v>147</v>
      </c>
      <c r="F11" s="61" t="s">
        <v>148</v>
      </c>
      <c r="G11" s="61" t="s">
        <v>149</v>
      </c>
      <c r="H11" s="61" t="s">
        <v>150</v>
      </c>
      <c r="I11" s="61" t="s">
        <v>151</v>
      </c>
      <c r="J11" s="61" t="s">
        <v>152</v>
      </c>
      <c r="K11" s="198" t="s">
        <v>4</v>
      </c>
      <c r="L11" s="44"/>
      <c r="M11" s="64" t="s">
        <v>144</v>
      </c>
      <c r="N11" s="145"/>
    </row>
    <row r="12" spans="1:14" s="35" customFormat="1" ht="18.899999999999999" thickBot="1">
      <c r="A12" s="203"/>
      <c r="B12" s="204"/>
      <c r="C12" s="205"/>
      <c r="D12" s="62"/>
      <c r="E12" s="63"/>
      <c r="F12" s="62"/>
      <c r="G12" s="63"/>
      <c r="H12" s="62"/>
      <c r="I12" s="63"/>
      <c r="J12" s="63"/>
      <c r="K12" s="199"/>
      <c r="L12" s="44"/>
      <c r="M12" s="88" t="s">
        <v>103</v>
      </c>
      <c r="N12" s="165"/>
    </row>
    <row r="13" spans="1:14" s="36" customFormat="1" ht="21.9" thickBot="1">
      <c r="A13" s="64" t="s">
        <v>5</v>
      </c>
      <c r="B13" s="65"/>
      <c r="C13" s="66"/>
      <c r="D13" s="67"/>
      <c r="E13" s="68"/>
      <c r="F13" s="68"/>
      <c r="G13" s="68"/>
      <c r="H13" s="68"/>
      <c r="I13" s="69"/>
      <c r="J13" s="68"/>
      <c r="K13" s="70"/>
      <c r="L13" s="60"/>
      <c r="M13" s="171" t="s">
        <v>8</v>
      </c>
      <c r="N13" s="173">
        <f>+N12</f>
        <v>0</v>
      </c>
    </row>
    <row r="14" spans="1:14" s="34" customFormat="1" ht="18.899999999999999" thickBot="1">
      <c r="A14" s="71"/>
      <c r="B14" s="72" t="s">
        <v>6</v>
      </c>
      <c r="C14" s="73"/>
      <c r="D14" s="74"/>
      <c r="E14" s="74"/>
      <c r="F14" s="74"/>
      <c r="G14" s="74"/>
      <c r="H14" s="74"/>
      <c r="I14" s="74"/>
      <c r="J14" s="74"/>
      <c r="K14" s="75">
        <f>SUM(D14:J14)</f>
        <v>0</v>
      </c>
      <c r="L14" s="42"/>
      <c r="M14" s="42"/>
      <c r="N14" s="42"/>
    </row>
    <row r="15" spans="1:14" s="34" customFormat="1" ht="18.899999999999999" thickBot="1">
      <c r="A15" s="76"/>
      <c r="B15" s="77" t="s">
        <v>7</v>
      </c>
      <c r="C15" s="78"/>
      <c r="D15" s="79"/>
      <c r="E15" s="79"/>
      <c r="F15" s="79"/>
      <c r="G15" s="79"/>
      <c r="H15" s="79"/>
      <c r="I15" s="79"/>
      <c r="J15" s="79"/>
      <c r="K15" s="80">
        <f t="shared" ref="K15:K17" si="0">SUM(D15:J15)</f>
        <v>0</v>
      </c>
      <c r="L15" s="42"/>
      <c r="M15" s="143" t="s">
        <v>153</v>
      </c>
      <c r="N15" s="189"/>
    </row>
    <row r="16" spans="1:14" s="34" customFormat="1" ht="18.899999999999999" thickBot="1">
      <c r="A16" s="76"/>
      <c r="B16" s="77" t="s">
        <v>107</v>
      </c>
      <c r="C16" s="78"/>
      <c r="D16" s="79"/>
      <c r="E16" s="79"/>
      <c r="F16" s="79"/>
      <c r="G16" s="79"/>
      <c r="H16" s="79"/>
      <c r="I16" s="79"/>
      <c r="J16" s="79"/>
      <c r="K16" s="80">
        <f t="shared" si="0"/>
        <v>0</v>
      </c>
      <c r="L16" s="42"/>
      <c r="M16" s="179" t="s">
        <v>142</v>
      </c>
      <c r="N16" s="146" t="s">
        <v>164</v>
      </c>
    </row>
    <row r="17" spans="1:14" s="34" customFormat="1" ht="21.9" thickBot="1">
      <c r="A17" s="76"/>
      <c r="B17" s="77" t="s">
        <v>108</v>
      </c>
      <c r="C17" s="78"/>
      <c r="D17" s="79"/>
      <c r="E17" s="79"/>
      <c r="F17" s="79"/>
      <c r="G17" s="79"/>
      <c r="H17" s="79"/>
      <c r="I17" s="79"/>
      <c r="J17" s="79"/>
      <c r="K17" s="80">
        <f t="shared" si="0"/>
        <v>0</v>
      </c>
      <c r="L17" s="42"/>
      <c r="M17" s="64" t="s">
        <v>145</v>
      </c>
      <c r="N17" s="145"/>
    </row>
    <row r="18" spans="1:14" s="37" customFormat="1" ht="18.899999999999999" thickBot="1">
      <c r="A18" s="82"/>
      <c r="B18" s="83"/>
      <c r="C18" s="83" t="s">
        <v>8</v>
      </c>
      <c r="D18" s="84">
        <f t="shared" ref="D18:J18" si="1">SUM(D14:D17)</f>
        <v>0</v>
      </c>
      <c r="E18" s="84">
        <f t="shared" si="1"/>
        <v>0</v>
      </c>
      <c r="F18" s="84">
        <f t="shared" si="1"/>
        <v>0</v>
      </c>
      <c r="G18" s="84">
        <f t="shared" si="1"/>
        <v>0</v>
      </c>
      <c r="H18" s="84">
        <f t="shared" si="1"/>
        <v>0</v>
      </c>
      <c r="I18" s="84">
        <f t="shared" si="1"/>
        <v>0</v>
      </c>
      <c r="J18" s="84">
        <f t="shared" si="1"/>
        <v>0</v>
      </c>
      <c r="K18" s="85">
        <f>IF(SUM(K14:K17)=SUM(D18:J18),SUM(K14:K17),"ERROR")</f>
        <v>0</v>
      </c>
      <c r="L18" s="81"/>
      <c r="M18" s="155" t="s">
        <v>102</v>
      </c>
      <c r="N18" s="166"/>
    </row>
    <row r="19" spans="1:14" s="36" customFormat="1" ht="21.9" thickBot="1">
      <c r="A19" s="86" t="s">
        <v>9</v>
      </c>
      <c r="B19" s="60"/>
      <c r="C19" s="87" t="s">
        <v>130</v>
      </c>
      <c r="D19" s="87"/>
      <c r="E19" s="196"/>
      <c r="F19" s="196"/>
      <c r="G19" s="196"/>
      <c r="H19" s="196"/>
      <c r="I19" s="196"/>
      <c r="J19" s="196"/>
      <c r="K19" s="197"/>
      <c r="L19" s="60"/>
      <c r="M19" s="144" t="s">
        <v>105</v>
      </c>
      <c r="N19" s="167"/>
    </row>
    <row r="20" spans="1:14" s="34" customFormat="1" ht="21.9" thickBot="1">
      <c r="A20" s="88"/>
      <c r="B20" s="89" t="s">
        <v>10</v>
      </c>
      <c r="C20" s="90"/>
      <c r="D20" s="91"/>
      <c r="E20" s="91"/>
      <c r="F20" s="91"/>
      <c r="G20" s="91"/>
      <c r="H20" s="91"/>
      <c r="I20" s="91"/>
      <c r="J20" s="91"/>
      <c r="K20" s="92">
        <f>+SUM(D20:J20)</f>
        <v>0</v>
      </c>
      <c r="L20" s="42"/>
      <c r="M20" s="171" t="s">
        <v>8</v>
      </c>
      <c r="N20" s="172">
        <f>SUM(N18:N19)</f>
        <v>0</v>
      </c>
    </row>
    <row r="21" spans="1:14" s="36" customFormat="1" ht="21.9" thickBot="1">
      <c r="A21" s="86" t="s">
        <v>97</v>
      </c>
      <c r="B21" s="60"/>
      <c r="C21" s="196" t="s">
        <v>131</v>
      </c>
      <c r="D21" s="196"/>
      <c r="E21" s="196"/>
      <c r="F21" s="196"/>
      <c r="G21" s="196"/>
      <c r="H21" s="196"/>
      <c r="I21" s="196"/>
      <c r="J21" s="196"/>
      <c r="K21" s="197"/>
      <c r="L21" s="60"/>
      <c r="M21" s="34"/>
      <c r="N21" s="34"/>
    </row>
    <row r="22" spans="1:14" s="34" customFormat="1" ht="18.899999999999999" thickBot="1">
      <c r="A22" s="71"/>
      <c r="B22" s="93" t="s">
        <v>11</v>
      </c>
      <c r="C22" s="94"/>
      <c r="D22" s="95"/>
      <c r="E22" s="95"/>
      <c r="F22" s="95"/>
      <c r="G22" s="95"/>
      <c r="H22" s="95"/>
      <c r="I22" s="95"/>
      <c r="J22" s="74"/>
      <c r="K22" s="96">
        <f>SUM(D22:J22)</f>
        <v>0</v>
      </c>
      <c r="L22" s="42"/>
      <c r="M22" s="143" t="s">
        <v>153</v>
      </c>
      <c r="N22" s="189"/>
    </row>
    <row r="23" spans="1:14" s="34" customFormat="1" ht="18.899999999999999" thickBot="1">
      <c r="A23" s="76"/>
      <c r="B23" s="97" t="s">
        <v>12</v>
      </c>
      <c r="C23" s="98"/>
      <c r="D23" s="79"/>
      <c r="E23" s="79"/>
      <c r="F23" s="79"/>
      <c r="G23" s="79"/>
      <c r="H23" s="79"/>
      <c r="I23" s="79"/>
      <c r="J23" s="79"/>
      <c r="K23" s="99">
        <f t="shared" ref="K23:K25" si="2">SUM(D23:J23)</f>
        <v>0</v>
      </c>
      <c r="L23" s="42"/>
      <c r="M23" s="179" t="s">
        <v>142</v>
      </c>
      <c r="N23" s="146" t="s">
        <v>165</v>
      </c>
    </row>
    <row r="24" spans="1:14" s="34" customFormat="1" ht="21.9" thickBot="1">
      <c r="A24" s="76"/>
      <c r="B24" s="97" t="s">
        <v>13</v>
      </c>
      <c r="C24" s="98"/>
      <c r="D24" s="79"/>
      <c r="E24" s="79"/>
      <c r="F24" s="79"/>
      <c r="G24" s="79"/>
      <c r="H24" s="79"/>
      <c r="I24" s="79"/>
      <c r="J24" s="79"/>
      <c r="K24" s="100">
        <f t="shared" si="2"/>
        <v>0</v>
      </c>
      <c r="M24" s="64" t="s">
        <v>160</v>
      </c>
      <c r="N24" s="145"/>
    </row>
    <row r="25" spans="1:14" s="34" customFormat="1" ht="18.899999999999999" thickBot="1">
      <c r="A25" s="76"/>
      <c r="B25" s="97" t="s">
        <v>19</v>
      </c>
      <c r="C25" s="98"/>
      <c r="D25" s="79"/>
      <c r="E25" s="79"/>
      <c r="F25" s="79"/>
      <c r="G25" s="79"/>
      <c r="H25" s="79"/>
      <c r="I25" s="79"/>
      <c r="J25" s="79"/>
      <c r="K25" s="100">
        <f t="shared" si="2"/>
        <v>0</v>
      </c>
      <c r="M25" s="180" t="s">
        <v>159</v>
      </c>
      <c r="N25" s="166"/>
    </row>
    <row r="26" spans="1:14" s="37" customFormat="1" ht="21.9" thickBot="1">
      <c r="A26" s="82"/>
      <c r="B26" s="101"/>
      <c r="C26" s="83" t="s">
        <v>8</v>
      </c>
      <c r="D26" s="102">
        <f>SUM(D22:D25)</f>
        <v>0</v>
      </c>
      <c r="E26" s="102">
        <f t="shared" ref="E26:J26" si="3">SUM(E22:E25)</f>
        <v>0</v>
      </c>
      <c r="F26" s="102">
        <f t="shared" si="3"/>
        <v>0</v>
      </c>
      <c r="G26" s="102">
        <f t="shared" si="3"/>
        <v>0</v>
      </c>
      <c r="H26" s="102">
        <f t="shared" si="3"/>
        <v>0</v>
      </c>
      <c r="I26" s="102">
        <f t="shared" si="3"/>
        <v>0</v>
      </c>
      <c r="J26" s="102">
        <f t="shared" si="3"/>
        <v>0</v>
      </c>
      <c r="K26" s="85">
        <f>IF(SUM(K22:K25)=SUM(D26:J26),SUM(K22:K25),"ERROR")</f>
        <v>0</v>
      </c>
      <c r="M26" s="171" t="s">
        <v>8</v>
      </c>
      <c r="N26" s="172">
        <f>SUM(N24:N25)</f>
        <v>0</v>
      </c>
    </row>
    <row r="27" spans="1:14" s="36" customFormat="1" ht="21.9" thickBot="1">
      <c r="A27" s="86" t="s">
        <v>14</v>
      </c>
      <c r="B27" s="60"/>
      <c r="C27" s="103"/>
      <c r="D27" s="43"/>
      <c r="E27" s="206" t="s">
        <v>138</v>
      </c>
      <c r="F27" s="197"/>
      <c r="G27" s="44"/>
      <c r="H27" s="43"/>
      <c r="I27" s="206" t="s">
        <v>139</v>
      </c>
      <c r="J27" s="197"/>
      <c r="K27" s="104"/>
    </row>
    <row r="28" spans="1:14" s="34" customFormat="1" ht="18.45">
      <c r="A28" s="71"/>
      <c r="B28" s="93" t="s">
        <v>156</v>
      </c>
      <c r="C28" s="105"/>
      <c r="D28" s="106"/>
      <c r="E28" s="106"/>
      <c r="F28" s="106"/>
      <c r="G28" s="106"/>
      <c r="H28" s="106"/>
      <c r="I28" s="106"/>
      <c r="J28" s="106"/>
      <c r="K28" s="107"/>
      <c r="M28" s="41"/>
      <c r="N28" s="147" t="s">
        <v>181</v>
      </c>
    </row>
    <row r="29" spans="1:14" s="34" customFormat="1" ht="18.45">
      <c r="A29" s="76"/>
      <c r="B29" s="97" t="s">
        <v>104</v>
      </c>
      <c r="C29" s="108"/>
      <c r="D29" s="109">
        <v>0.72499999999999998</v>
      </c>
      <c r="E29" s="109">
        <f t="shared" ref="E29:J29" si="4">$D$29</f>
        <v>0.72499999999999998</v>
      </c>
      <c r="F29" s="109">
        <f t="shared" si="4"/>
        <v>0.72499999999999998</v>
      </c>
      <c r="G29" s="109">
        <f t="shared" si="4"/>
        <v>0.72499999999999998</v>
      </c>
      <c r="H29" s="109">
        <f t="shared" si="4"/>
        <v>0.72499999999999998</v>
      </c>
      <c r="I29" s="109">
        <f t="shared" si="4"/>
        <v>0.72499999999999998</v>
      </c>
      <c r="J29" s="109">
        <f t="shared" si="4"/>
        <v>0.72499999999999998</v>
      </c>
      <c r="K29" s="80"/>
      <c r="M29" s="27" t="s">
        <v>98</v>
      </c>
      <c r="N29" s="27"/>
    </row>
    <row r="30" spans="1:14" s="37" customFormat="1" ht="18.899999999999999" thickBot="1">
      <c r="A30" s="82"/>
      <c r="B30" s="101"/>
      <c r="C30" s="83" t="s">
        <v>8</v>
      </c>
      <c r="D30" s="110" t="s">
        <v>178</v>
      </c>
      <c r="E30" s="110">
        <f t="shared" ref="E30:J30" si="5">E28*E29</f>
        <v>0</v>
      </c>
      <c r="F30" s="110">
        <f t="shared" si="5"/>
        <v>0</v>
      </c>
      <c r="G30" s="110">
        <f t="shared" si="5"/>
        <v>0</v>
      </c>
      <c r="H30" s="110">
        <f t="shared" si="5"/>
        <v>0</v>
      </c>
      <c r="I30" s="110">
        <f t="shared" si="5"/>
        <v>0</v>
      </c>
      <c r="J30" s="110">
        <f t="shared" si="5"/>
        <v>0</v>
      </c>
      <c r="K30" s="111">
        <f>SUM(D30:J30)</f>
        <v>0</v>
      </c>
      <c r="M30" s="34"/>
      <c r="N30" s="34"/>
    </row>
    <row r="31" spans="1:14" s="36" customFormat="1" ht="21.9" thickBot="1">
      <c r="A31" s="112" t="s">
        <v>143</v>
      </c>
      <c r="B31" s="113"/>
      <c r="C31" s="114"/>
      <c r="D31" s="115"/>
      <c r="E31" s="115"/>
      <c r="F31" s="115"/>
      <c r="G31" s="115"/>
      <c r="H31" s="115"/>
      <c r="I31" s="116"/>
      <c r="J31" s="116"/>
      <c r="K31" s="117"/>
      <c r="L31" s="38"/>
      <c r="M31" s="41"/>
      <c r="N31" s="147" t="s">
        <v>181</v>
      </c>
    </row>
    <row r="32" spans="1:14" s="34" customFormat="1" ht="18.899999999999999" thickBot="1">
      <c r="A32" s="118"/>
      <c r="B32" s="89" t="s">
        <v>106</v>
      </c>
      <c r="C32" s="119"/>
      <c r="D32" s="91"/>
      <c r="E32" s="91"/>
      <c r="F32" s="91"/>
      <c r="G32" s="91"/>
      <c r="H32" s="91"/>
      <c r="I32" s="91"/>
      <c r="J32" s="91"/>
      <c r="K32" s="92">
        <f>SUM(D32:J32)</f>
        <v>0</v>
      </c>
      <c r="M32" s="27" t="s">
        <v>154</v>
      </c>
      <c r="N32" s="27"/>
    </row>
    <row r="33" spans="1:14" s="33" customFormat="1" ht="21.9" thickBot="1">
      <c r="A33" s="148"/>
      <c r="B33" s="149"/>
      <c r="C33" s="150"/>
      <c r="D33" s="151"/>
      <c r="E33" s="152"/>
      <c r="F33" s="152"/>
      <c r="G33" s="152"/>
      <c r="H33" s="149"/>
      <c r="I33" s="149"/>
      <c r="J33" s="122" t="s">
        <v>155</v>
      </c>
      <c r="K33" s="164">
        <f>+K32+K30+K26+K20+K18</f>
        <v>0</v>
      </c>
    </row>
    <row r="34" spans="1:14" s="33" customFormat="1" ht="18.899999999999999" thickBot="1">
      <c r="A34" s="45"/>
      <c r="B34" s="45"/>
      <c r="C34" s="46"/>
      <c r="D34" s="49"/>
      <c r="E34" s="50"/>
      <c r="F34" s="50"/>
      <c r="G34" s="50"/>
      <c r="H34" s="45"/>
      <c r="I34" s="45"/>
      <c r="J34" s="45"/>
      <c r="K34" s="45"/>
      <c r="M34" s="27"/>
      <c r="N34" s="28"/>
    </row>
    <row r="35" spans="1:14" s="34" customFormat="1" ht="21.9" thickBot="1">
      <c r="A35" s="112" t="s">
        <v>17</v>
      </c>
      <c r="B35" s="87"/>
      <c r="C35" s="90"/>
      <c r="D35" s="174"/>
      <c r="E35" s="174"/>
      <c r="F35" s="174"/>
      <c r="G35" s="175"/>
      <c r="H35" s="120"/>
      <c r="I35" s="121"/>
      <c r="J35" s="122" t="s">
        <v>95</v>
      </c>
      <c r="K35" s="123">
        <f>+N20+N13+K33+N26</f>
        <v>0</v>
      </c>
      <c r="M35" s="27"/>
      <c r="N35" s="29"/>
    </row>
    <row r="36" spans="1:14" s="34" customFormat="1" ht="18.45">
      <c r="A36" s="124">
        <v>1</v>
      </c>
      <c r="B36" s="184" t="s">
        <v>96</v>
      </c>
      <c r="C36" s="73"/>
      <c r="D36" s="72"/>
      <c r="E36" s="72"/>
      <c r="F36" s="72"/>
      <c r="G36" s="125"/>
      <c r="H36" s="44"/>
      <c r="I36" s="44"/>
      <c r="J36" s="46" t="s">
        <v>101</v>
      </c>
      <c r="K36" s="126"/>
    </row>
    <row r="37" spans="1:14" s="34" customFormat="1" ht="18.45">
      <c r="A37" s="127">
        <v>2</v>
      </c>
      <c r="B37" s="185" t="s">
        <v>93</v>
      </c>
      <c r="C37" s="128"/>
      <c r="D37" s="128"/>
      <c r="E37" s="128"/>
      <c r="F37" s="128"/>
      <c r="G37" s="129"/>
      <c r="H37" s="130"/>
      <c r="I37" s="130"/>
      <c r="J37" s="131" t="s">
        <v>161</v>
      </c>
      <c r="K37" s="132"/>
    </row>
    <row r="38" spans="1:14" s="34" customFormat="1" ht="18.45">
      <c r="A38" s="127">
        <v>3</v>
      </c>
      <c r="B38" s="133" t="s">
        <v>115</v>
      </c>
      <c r="C38" s="131"/>
      <c r="D38" s="128"/>
      <c r="E38" s="128"/>
      <c r="F38" s="128"/>
      <c r="G38" s="129"/>
      <c r="H38" s="130"/>
      <c r="I38" s="130"/>
      <c r="J38" s="131" t="s">
        <v>162</v>
      </c>
      <c r="K38" s="132"/>
      <c r="M38" s="181" t="s">
        <v>94</v>
      </c>
      <c r="N38" s="31"/>
    </row>
    <row r="39" spans="1:14" s="34" customFormat="1" ht="21.9" thickBot="1">
      <c r="A39" s="134">
        <v>4</v>
      </c>
      <c r="B39" s="135"/>
      <c r="C39" s="136"/>
      <c r="D39" s="137"/>
      <c r="E39" s="137"/>
      <c r="F39" s="137"/>
      <c r="G39" s="138"/>
      <c r="H39" s="139"/>
      <c r="I39" s="140"/>
      <c r="J39" s="141" t="s">
        <v>18</v>
      </c>
      <c r="K39" s="142">
        <f>+K35-K36-K37-K38</f>
        <v>0</v>
      </c>
      <c r="M39" s="181" t="s">
        <v>176</v>
      </c>
      <c r="N39" s="31"/>
    </row>
    <row r="40" spans="1:14" ht="19.3">
      <c r="A40" s="42"/>
      <c r="B40" s="42"/>
      <c r="C40" s="46"/>
      <c r="D40" s="44"/>
      <c r="E40" s="44"/>
      <c r="F40" s="44"/>
      <c r="G40" s="44"/>
      <c r="H40" s="44"/>
      <c r="I40" s="44"/>
      <c r="J40" s="44"/>
      <c r="K40" s="44"/>
      <c r="M40" s="156"/>
      <c r="N40" s="39"/>
    </row>
    <row r="41" spans="1:14" ht="19.75">
      <c r="A41" s="156" t="s">
        <v>20</v>
      </c>
      <c r="B41" s="156"/>
      <c r="C41" s="157"/>
      <c r="D41" s="158"/>
      <c r="E41" s="158"/>
      <c r="F41" s="158"/>
      <c r="G41" s="158"/>
      <c r="H41" s="158"/>
      <c r="I41" s="158"/>
      <c r="J41" s="158"/>
      <c r="K41" s="158"/>
      <c r="L41" s="156"/>
      <c r="M41" s="168"/>
      <c r="N41" s="168"/>
    </row>
    <row r="42" spans="1:14" ht="19.75">
      <c r="A42" s="183" t="s">
        <v>177</v>
      </c>
      <c r="B42" s="182"/>
      <c r="C42" s="182"/>
      <c r="D42" s="182"/>
      <c r="E42" s="182"/>
      <c r="F42" s="182"/>
      <c r="G42" s="182"/>
      <c r="H42" s="182"/>
      <c r="I42" s="182"/>
      <c r="J42" s="182"/>
      <c r="K42" s="182"/>
      <c r="L42" s="182"/>
      <c r="M42" s="182"/>
      <c r="N42" s="182"/>
    </row>
    <row r="44" spans="1:14" ht="31.75">
      <c r="A44" s="193" t="str">
        <f>A2</f>
        <v>2026 Employee Reimbursement Expense Report</v>
      </c>
      <c r="B44" s="194"/>
      <c r="C44" s="194"/>
      <c r="D44" s="194"/>
      <c r="E44" s="194"/>
      <c r="F44" s="194"/>
      <c r="G44" s="194"/>
      <c r="H44" s="194"/>
      <c r="I44" s="194"/>
      <c r="J44" s="194"/>
      <c r="K44" s="194"/>
      <c r="L44" s="194"/>
      <c r="M44" s="194"/>
      <c r="N44" s="194"/>
    </row>
    <row r="45" spans="1:14" ht="10" customHeight="1">
      <c r="A45" s="40"/>
      <c r="B45" s="40"/>
      <c r="C45" s="161"/>
      <c r="D45" s="161"/>
      <c r="E45" s="161"/>
      <c r="F45" s="161"/>
      <c r="G45" s="161"/>
      <c r="H45" s="161"/>
      <c r="I45" s="161"/>
      <c r="J45" s="161"/>
      <c r="K45" s="161"/>
      <c r="L45" s="39"/>
      <c r="M45" s="39"/>
      <c r="N45" s="39"/>
    </row>
    <row r="46" spans="1:14" ht="17.600000000000001">
      <c r="A46" s="40" t="s">
        <v>110</v>
      </c>
      <c r="B46" s="40"/>
      <c r="C46" s="40"/>
      <c r="D46" s="40"/>
      <c r="E46" s="154"/>
      <c r="F46" s="154"/>
      <c r="G46" s="154"/>
      <c r="H46" s="154"/>
      <c r="I46" s="154"/>
      <c r="J46" s="154"/>
      <c r="K46" s="154"/>
      <c r="L46" s="39"/>
      <c r="M46" s="39"/>
      <c r="N46" s="39"/>
    </row>
    <row r="47" spans="1:14" ht="17.600000000000001">
      <c r="A47" s="39"/>
      <c r="B47" s="159" t="s">
        <v>109</v>
      </c>
      <c r="C47" s="40" t="s">
        <v>111</v>
      </c>
      <c r="D47" s="40"/>
      <c r="E47" s="40"/>
      <c r="F47" s="40"/>
      <c r="G47" s="154"/>
      <c r="H47" s="154"/>
      <c r="I47" s="154"/>
      <c r="J47" s="154"/>
      <c r="K47" s="154"/>
      <c r="L47" s="39"/>
      <c r="M47" s="39"/>
      <c r="N47" s="39"/>
    </row>
    <row r="48" spans="1:14" ht="17.600000000000001">
      <c r="A48" s="39"/>
      <c r="B48" s="159" t="s">
        <v>15</v>
      </c>
      <c r="C48" s="40" t="s">
        <v>112</v>
      </c>
      <c r="D48" s="40"/>
      <c r="E48" s="40"/>
      <c r="F48" s="40"/>
      <c r="G48" s="154"/>
      <c r="H48" s="154"/>
      <c r="I48" s="154"/>
      <c r="J48" s="154"/>
      <c r="K48" s="154"/>
      <c r="L48" s="39"/>
      <c r="M48" s="39"/>
      <c r="N48" s="39"/>
    </row>
    <row r="49" spans="1:14" ht="17.600000000000001">
      <c r="A49" s="39"/>
      <c r="B49" s="159" t="s">
        <v>16</v>
      </c>
      <c r="C49" s="40" t="s">
        <v>113</v>
      </c>
      <c r="D49" s="40"/>
      <c r="E49" s="40"/>
      <c r="F49" s="40"/>
      <c r="G49" s="154"/>
      <c r="H49" s="154"/>
      <c r="I49" s="154"/>
      <c r="J49" s="154"/>
      <c r="K49" s="154"/>
      <c r="L49" s="39"/>
      <c r="M49" s="39"/>
      <c r="N49" s="39"/>
    </row>
    <row r="50" spans="1:14" ht="10" customHeight="1">
      <c r="A50" s="40"/>
      <c r="B50" s="40"/>
      <c r="C50" s="161"/>
      <c r="D50" s="161"/>
      <c r="E50" s="161"/>
      <c r="F50" s="161"/>
      <c r="G50" s="161"/>
      <c r="H50" s="161"/>
      <c r="I50" s="161"/>
      <c r="J50" s="161"/>
      <c r="K50" s="161"/>
      <c r="L50" s="39"/>
      <c r="M50" s="39"/>
      <c r="N50" s="39"/>
    </row>
    <row r="51" spans="1:14" ht="17.600000000000001">
      <c r="A51" s="40" t="s">
        <v>114</v>
      </c>
      <c r="B51" s="153"/>
      <c r="C51" s="153"/>
      <c r="D51" s="154"/>
      <c r="E51" s="154"/>
      <c r="F51" s="154"/>
      <c r="G51" s="154"/>
      <c r="H51" s="154"/>
      <c r="I51" s="154"/>
      <c r="J51" s="154"/>
      <c r="K51" s="154"/>
      <c r="L51" s="39"/>
      <c r="M51" s="39"/>
      <c r="N51" s="39"/>
    </row>
    <row r="52" spans="1:14" ht="17.600000000000001">
      <c r="A52" s="39"/>
      <c r="B52" s="39" t="s">
        <v>136</v>
      </c>
      <c r="C52" s="160"/>
      <c r="D52" s="160"/>
      <c r="E52" s="160"/>
      <c r="F52" s="160"/>
      <c r="G52" s="160"/>
      <c r="H52" s="160"/>
      <c r="I52" s="160"/>
      <c r="J52" s="160"/>
      <c r="K52" s="160"/>
      <c r="L52" s="39"/>
      <c r="M52" s="39"/>
      <c r="N52" s="39"/>
    </row>
    <row r="53" spans="1:14" ht="10" customHeight="1">
      <c r="A53" s="40"/>
      <c r="B53" s="40"/>
      <c r="C53" s="161"/>
      <c r="D53" s="161"/>
      <c r="E53" s="161"/>
      <c r="F53" s="161"/>
      <c r="G53" s="161"/>
      <c r="H53" s="161"/>
      <c r="I53" s="161"/>
      <c r="J53" s="161"/>
      <c r="K53" s="161"/>
      <c r="L53" s="39"/>
      <c r="M53" s="39"/>
      <c r="N53" s="39"/>
    </row>
    <row r="54" spans="1:14" ht="17.600000000000001">
      <c r="A54" s="40" t="s">
        <v>135</v>
      </c>
      <c r="B54" s="39"/>
      <c r="C54" s="153"/>
      <c r="D54" s="154"/>
      <c r="E54" s="154"/>
      <c r="F54" s="154"/>
      <c r="G54" s="154"/>
      <c r="H54" s="154"/>
      <c r="I54" s="154"/>
      <c r="J54" s="154"/>
      <c r="K54" s="154"/>
      <c r="L54" s="39"/>
      <c r="M54" s="169"/>
      <c r="N54" s="169"/>
    </row>
    <row r="55" spans="1:14" ht="18" customHeight="1">
      <c r="A55" s="40"/>
      <c r="B55" s="192" t="s">
        <v>137</v>
      </c>
      <c r="C55" s="192"/>
      <c r="D55" s="192"/>
      <c r="E55" s="192"/>
      <c r="F55" s="192"/>
      <c r="G55" s="192"/>
      <c r="H55" s="192"/>
      <c r="I55" s="192"/>
      <c r="J55" s="192"/>
      <c r="K55" s="192"/>
      <c r="L55" s="192"/>
      <c r="M55" s="192"/>
      <c r="N55" s="192"/>
    </row>
    <row r="56" spans="1:14" ht="17.600000000000001">
      <c r="A56" s="40"/>
      <c r="B56" s="192"/>
      <c r="C56" s="192"/>
      <c r="D56" s="192"/>
      <c r="E56" s="192"/>
      <c r="F56" s="192"/>
      <c r="G56" s="192"/>
      <c r="H56" s="192"/>
      <c r="I56" s="192"/>
      <c r="J56" s="192"/>
      <c r="K56" s="192"/>
      <c r="L56" s="192"/>
      <c r="M56" s="192"/>
      <c r="N56" s="192"/>
    </row>
    <row r="57" spans="1:14" ht="10" customHeight="1">
      <c r="A57" s="40"/>
      <c r="B57" s="40"/>
      <c r="C57" s="161"/>
      <c r="D57" s="161"/>
      <c r="E57" s="161"/>
      <c r="F57" s="161"/>
      <c r="G57" s="161"/>
      <c r="H57" s="161"/>
      <c r="I57" s="161"/>
      <c r="J57" s="161"/>
      <c r="K57" s="161"/>
      <c r="L57" s="39"/>
      <c r="M57" s="39"/>
      <c r="N57" s="39"/>
    </row>
    <row r="58" spans="1:14" ht="17.600000000000001">
      <c r="A58" s="40" t="s">
        <v>116</v>
      </c>
      <c r="B58" s="39"/>
      <c r="C58" s="153"/>
      <c r="D58" s="154"/>
      <c r="E58" s="154"/>
      <c r="F58" s="154"/>
      <c r="G58" s="154"/>
      <c r="H58" s="154"/>
      <c r="I58" s="154"/>
      <c r="J58" s="154"/>
      <c r="K58" s="154"/>
      <c r="L58" s="39"/>
      <c r="M58" s="161"/>
      <c r="N58" s="161"/>
    </row>
    <row r="59" spans="1:14" ht="18" customHeight="1">
      <c r="A59" s="39"/>
      <c r="B59" s="191" t="s">
        <v>163</v>
      </c>
      <c r="C59" s="191"/>
      <c r="D59" s="191"/>
      <c r="E59" s="191"/>
      <c r="F59" s="191"/>
      <c r="G59" s="191"/>
      <c r="H59" s="191"/>
      <c r="I59" s="191"/>
      <c r="J59" s="191"/>
      <c r="K59" s="191"/>
      <c r="L59" s="191"/>
      <c r="M59" s="191"/>
      <c r="N59" s="191"/>
    </row>
    <row r="60" spans="1:14" ht="17.600000000000001">
      <c r="A60" s="39"/>
      <c r="B60" s="191"/>
      <c r="C60" s="191"/>
      <c r="D60" s="191"/>
      <c r="E60" s="191"/>
      <c r="F60" s="191"/>
      <c r="G60" s="191"/>
      <c r="H60" s="191"/>
      <c r="I60" s="191"/>
      <c r="J60" s="191"/>
      <c r="K60" s="191"/>
      <c r="L60" s="191"/>
      <c r="M60" s="191"/>
      <c r="N60" s="191"/>
    </row>
    <row r="61" spans="1:14" ht="10" customHeight="1">
      <c r="A61" s="40"/>
      <c r="B61" s="40"/>
      <c r="C61" s="161"/>
      <c r="D61" s="161"/>
      <c r="E61" s="161"/>
      <c r="F61" s="161"/>
      <c r="G61" s="161"/>
      <c r="H61" s="161"/>
      <c r="I61" s="161"/>
      <c r="J61" s="161"/>
      <c r="K61" s="161"/>
      <c r="L61" s="39"/>
      <c r="M61" s="39"/>
      <c r="N61" s="39"/>
    </row>
    <row r="62" spans="1:14" ht="17.600000000000001">
      <c r="A62" s="40" t="s">
        <v>117</v>
      </c>
      <c r="B62" s="39"/>
      <c r="C62" s="40"/>
      <c r="D62" s="40"/>
      <c r="E62" s="40"/>
      <c r="F62" s="154"/>
      <c r="G62" s="154"/>
      <c r="H62" s="154"/>
      <c r="I62" s="154"/>
      <c r="J62" s="154"/>
      <c r="K62" s="154"/>
      <c r="L62" s="39"/>
      <c r="M62" s="169"/>
      <c r="N62" s="169"/>
    </row>
    <row r="63" spans="1:14" ht="18" customHeight="1">
      <c r="A63" s="39"/>
      <c r="B63" s="192" t="s">
        <v>119</v>
      </c>
      <c r="C63" s="192"/>
      <c r="D63" s="192"/>
      <c r="E63" s="192"/>
      <c r="F63" s="192"/>
      <c r="G63" s="192"/>
      <c r="H63" s="192"/>
      <c r="I63" s="192"/>
      <c r="J63" s="192"/>
      <c r="K63" s="192"/>
      <c r="L63" s="192"/>
      <c r="M63" s="192"/>
      <c r="N63" s="192"/>
    </row>
    <row r="64" spans="1:14" ht="17.600000000000001">
      <c r="A64" s="39"/>
      <c r="B64" s="192"/>
      <c r="C64" s="192"/>
      <c r="D64" s="192"/>
      <c r="E64" s="192"/>
      <c r="F64" s="192"/>
      <c r="G64" s="192"/>
      <c r="H64" s="192"/>
      <c r="I64" s="192"/>
      <c r="J64" s="192"/>
      <c r="K64" s="192"/>
      <c r="L64" s="192"/>
      <c r="M64" s="192"/>
      <c r="N64" s="192"/>
    </row>
    <row r="65" spans="1:14" ht="10" customHeight="1">
      <c r="A65" s="40"/>
      <c r="B65" s="40"/>
      <c r="C65" s="161"/>
      <c r="D65" s="161"/>
      <c r="E65" s="161"/>
      <c r="F65" s="161"/>
      <c r="G65" s="161"/>
      <c r="H65" s="161"/>
      <c r="I65" s="161"/>
      <c r="J65" s="161"/>
      <c r="K65" s="161"/>
      <c r="L65" s="39"/>
      <c r="M65" s="39"/>
      <c r="N65" s="39"/>
    </row>
    <row r="66" spans="1:14" ht="17.600000000000001">
      <c r="A66" s="40" t="s">
        <v>120</v>
      </c>
      <c r="B66" s="40"/>
      <c r="C66" s="40"/>
      <c r="D66" s="40"/>
      <c r="E66" s="40"/>
      <c r="F66" s="154"/>
      <c r="G66" s="154"/>
      <c r="H66" s="154"/>
      <c r="I66" s="154"/>
      <c r="J66" s="154"/>
      <c r="K66" s="154"/>
      <c r="L66" s="39"/>
      <c r="M66" s="39"/>
      <c r="N66" s="39"/>
    </row>
    <row r="67" spans="1:14" ht="17.600000000000001">
      <c r="A67" s="40"/>
      <c r="B67" s="40" t="s">
        <v>121</v>
      </c>
      <c r="C67" s="40"/>
      <c r="D67" s="40"/>
      <c r="E67" s="40"/>
      <c r="F67" s="154"/>
      <c r="G67" s="154"/>
      <c r="H67" s="154"/>
      <c r="I67" s="154"/>
      <c r="J67" s="154"/>
      <c r="K67" s="154"/>
      <c r="L67" s="39"/>
      <c r="M67" s="39"/>
      <c r="N67" s="39"/>
    </row>
    <row r="68" spans="1:14" ht="17.600000000000001">
      <c r="A68" s="39"/>
      <c r="B68" s="40" t="s">
        <v>169</v>
      </c>
      <c r="C68" s="40"/>
      <c r="D68" s="40" t="s">
        <v>168</v>
      </c>
      <c r="E68" s="40"/>
      <c r="F68" s="154"/>
      <c r="G68" s="154"/>
      <c r="H68" s="154"/>
      <c r="I68" s="40" t="s">
        <v>173</v>
      </c>
      <c r="J68" s="40"/>
      <c r="K68" s="40" t="s">
        <v>171</v>
      </c>
      <c r="L68" s="40"/>
      <c r="M68" s="154"/>
      <c r="N68" s="39"/>
    </row>
    <row r="69" spans="1:14" ht="17.600000000000001">
      <c r="A69" s="40"/>
      <c r="B69" s="40" t="s">
        <v>174</v>
      </c>
      <c r="C69" s="40"/>
      <c r="D69" s="40" t="s">
        <v>170</v>
      </c>
      <c r="E69" s="40"/>
      <c r="F69" s="154"/>
      <c r="G69" s="154"/>
      <c r="H69" s="154"/>
      <c r="I69" s="40" t="s">
        <v>175</v>
      </c>
      <c r="J69" s="40"/>
      <c r="K69" s="40" t="s">
        <v>172</v>
      </c>
      <c r="L69" s="40"/>
      <c r="M69" s="154"/>
      <c r="N69" s="39"/>
    </row>
    <row r="70" spans="1:14" ht="10" customHeight="1">
      <c r="A70" s="40"/>
      <c r="B70" s="40"/>
      <c r="C70" s="161"/>
      <c r="D70" s="161"/>
      <c r="E70" s="161"/>
      <c r="F70" s="161"/>
      <c r="G70" s="161"/>
      <c r="H70" s="161"/>
      <c r="I70" s="161"/>
      <c r="J70" s="161"/>
      <c r="K70" s="161"/>
      <c r="L70" s="39"/>
      <c r="M70" s="39"/>
      <c r="N70" s="39"/>
    </row>
    <row r="71" spans="1:14" ht="17.600000000000001">
      <c r="A71" s="40" t="s">
        <v>122</v>
      </c>
      <c r="B71" s="40"/>
      <c r="C71" s="40"/>
      <c r="D71" s="40"/>
      <c r="E71" s="40"/>
      <c r="F71" s="154"/>
      <c r="G71" s="154"/>
      <c r="H71" s="154"/>
      <c r="I71" s="154"/>
      <c r="J71" s="154"/>
      <c r="K71" s="154"/>
      <c r="L71" s="39"/>
      <c r="M71" s="161"/>
      <c r="N71" s="161"/>
    </row>
    <row r="72" spans="1:14" ht="18" customHeight="1">
      <c r="A72" s="39"/>
      <c r="B72" s="191" t="s">
        <v>129</v>
      </c>
      <c r="C72" s="191"/>
      <c r="D72" s="191"/>
      <c r="E72" s="191"/>
      <c r="F72" s="191"/>
      <c r="G72" s="191"/>
      <c r="H72" s="191"/>
      <c r="I72" s="191"/>
      <c r="J72" s="191"/>
      <c r="K72" s="191"/>
      <c r="L72" s="191"/>
      <c r="M72" s="191"/>
      <c r="N72" s="191"/>
    </row>
    <row r="73" spans="1:14" ht="17.600000000000001">
      <c r="A73" s="39"/>
      <c r="B73" s="191"/>
      <c r="C73" s="191"/>
      <c r="D73" s="191"/>
      <c r="E73" s="191"/>
      <c r="F73" s="191"/>
      <c r="G73" s="191"/>
      <c r="H73" s="191"/>
      <c r="I73" s="191"/>
      <c r="J73" s="191"/>
      <c r="K73" s="191"/>
      <c r="L73" s="191"/>
      <c r="M73" s="191"/>
      <c r="N73" s="191"/>
    </row>
    <row r="74" spans="1:14" ht="10" customHeight="1">
      <c r="A74" s="40"/>
      <c r="B74" s="40"/>
      <c r="C74" s="161"/>
      <c r="D74" s="161"/>
      <c r="E74" s="161"/>
      <c r="F74" s="161"/>
      <c r="G74" s="161"/>
      <c r="H74" s="161"/>
      <c r="I74" s="161"/>
      <c r="J74" s="161"/>
      <c r="K74" s="161"/>
      <c r="L74" s="39"/>
      <c r="M74" s="39"/>
      <c r="N74" s="39"/>
    </row>
    <row r="75" spans="1:14" ht="17.600000000000001">
      <c r="A75" s="40" t="s">
        <v>123</v>
      </c>
      <c r="B75" s="40"/>
      <c r="C75" s="40"/>
      <c r="D75" s="40"/>
      <c r="E75" s="40"/>
      <c r="F75" s="154"/>
      <c r="G75" s="154"/>
      <c r="H75" s="154"/>
      <c r="I75" s="154"/>
      <c r="J75" s="154"/>
      <c r="K75" s="154"/>
      <c r="L75" s="39"/>
      <c r="M75" s="161"/>
      <c r="N75" s="161"/>
    </row>
    <row r="76" spans="1:14" ht="18" customHeight="1">
      <c r="A76" s="40"/>
      <c r="B76" s="191" t="s">
        <v>134</v>
      </c>
      <c r="C76" s="191"/>
      <c r="D76" s="191"/>
      <c r="E76" s="191"/>
      <c r="F76" s="191"/>
      <c r="G76" s="191"/>
      <c r="H76" s="191"/>
      <c r="I76" s="191"/>
      <c r="J76" s="191"/>
      <c r="K76" s="191"/>
      <c r="L76" s="191"/>
      <c r="M76" s="191"/>
      <c r="N76" s="191"/>
    </row>
    <row r="77" spans="1:14" ht="17.600000000000001">
      <c r="A77" s="40"/>
      <c r="B77" s="191"/>
      <c r="C77" s="191"/>
      <c r="D77" s="191"/>
      <c r="E77" s="191"/>
      <c r="F77" s="191"/>
      <c r="G77" s="191"/>
      <c r="H77" s="191"/>
      <c r="I77" s="191"/>
      <c r="J77" s="191"/>
      <c r="K77" s="191"/>
      <c r="L77" s="191"/>
      <c r="M77" s="191"/>
      <c r="N77" s="191"/>
    </row>
    <row r="78" spans="1:14" ht="17.600000000000001">
      <c r="A78" s="40"/>
      <c r="B78" s="183" t="s">
        <v>179</v>
      </c>
      <c r="C78" s="161"/>
      <c r="D78" s="161"/>
      <c r="E78" s="161"/>
      <c r="F78" s="161"/>
      <c r="G78" s="161"/>
      <c r="H78" s="161"/>
      <c r="I78" s="161"/>
      <c r="J78" s="161"/>
      <c r="K78" s="161"/>
      <c r="L78" s="39"/>
      <c r="M78" s="39"/>
      <c r="N78" s="39"/>
    </row>
    <row r="79" spans="1:14" ht="10" customHeight="1">
      <c r="A79" s="40"/>
      <c r="B79" s="40"/>
      <c r="C79" s="161"/>
      <c r="D79" s="161"/>
      <c r="E79" s="161"/>
      <c r="F79" s="161"/>
      <c r="G79" s="161"/>
      <c r="H79" s="161"/>
      <c r="I79" s="161"/>
      <c r="J79" s="161"/>
      <c r="K79" s="161"/>
      <c r="L79" s="39"/>
      <c r="M79" s="39"/>
      <c r="N79" s="39"/>
    </row>
    <row r="80" spans="1:14" ht="17.600000000000001">
      <c r="A80" s="40" t="s">
        <v>124</v>
      </c>
      <c r="B80" s="40"/>
      <c r="C80" s="40"/>
      <c r="D80" s="40"/>
      <c r="E80" s="40"/>
      <c r="F80" s="154"/>
      <c r="G80" s="154"/>
      <c r="H80" s="154"/>
      <c r="I80" s="154"/>
      <c r="J80" s="154"/>
      <c r="K80" s="154"/>
      <c r="L80" s="39"/>
      <c r="M80" s="161"/>
      <c r="N80" s="161"/>
    </row>
    <row r="81" spans="1:14" ht="18" customHeight="1">
      <c r="A81" s="40"/>
      <c r="B81" s="191" t="s">
        <v>125</v>
      </c>
      <c r="C81" s="191"/>
      <c r="D81" s="191"/>
      <c r="E81" s="191"/>
      <c r="F81" s="191"/>
      <c r="G81" s="191"/>
      <c r="H81" s="191"/>
      <c r="I81" s="191"/>
      <c r="J81" s="191"/>
      <c r="K81" s="191"/>
      <c r="L81" s="191"/>
      <c r="M81" s="191"/>
      <c r="N81" s="191"/>
    </row>
    <row r="82" spans="1:14" ht="18" customHeight="1">
      <c r="A82" s="40"/>
      <c r="B82" s="191"/>
      <c r="C82" s="191"/>
      <c r="D82" s="191"/>
      <c r="E82" s="191"/>
      <c r="F82" s="191"/>
      <c r="G82" s="191"/>
      <c r="H82" s="191"/>
      <c r="I82" s="191"/>
      <c r="J82" s="191"/>
      <c r="K82" s="191"/>
      <c r="L82" s="191"/>
      <c r="M82" s="191"/>
      <c r="N82" s="191"/>
    </row>
    <row r="83" spans="1:14" ht="10" customHeight="1">
      <c r="A83" s="40"/>
      <c r="B83" s="40"/>
      <c r="C83" s="161"/>
      <c r="D83" s="161"/>
      <c r="E83" s="161"/>
      <c r="F83" s="161"/>
      <c r="G83" s="161"/>
      <c r="H83" s="161"/>
      <c r="I83" s="161"/>
      <c r="J83" s="161"/>
      <c r="K83" s="161"/>
      <c r="L83" s="39"/>
      <c r="M83" s="39"/>
      <c r="N83" s="39"/>
    </row>
    <row r="84" spans="1:14" ht="17.600000000000001">
      <c r="A84" s="40" t="s">
        <v>157</v>
      </c>
      <c r="B84" s="40"/>
      <c r="C84" s="161"/>
      <c r="D84" s="161"/>
      <c r="E84" s="161"/>
      <c r="F84" s="161"/>
      <c r="G84" s="161"/>
      <c r="H84" s="161"/>
      <c r="I84" s="161"/>
      <c r="J84" s="161"/>
      <c r="K84" s="161"/>
      <c r="L84" s="39"/>
      <c r="M84" s="170"/>
      <c r="N84" s="170"/>
    </row>
    <row r="85" spans="1:14" ht="18" customHeight="1">
      <c r="A85" s="40"/>
      <c r="B85" s="190" t="s">
        <v>167</v>
      </c>
      <c r="C85" s="190"/>
      <c r="D85" s="190"/>
      <c r="E85" s="190"/>
      <c r="F85" s="190"/>
      <c r="G85" s="190"/>
      <c r="H85" s="190"/>
      <c r="I85" s="190"/>
      <c r="J85" s="190"/>
      <c r="K85" s="190"/>
      <c r="L85" s="190"/>
      <c r="M85" s="190"/>
      <c r="N85" s="190"/>
    </row>
    <row r="86" spans="1:14" ht="17.600000000000001">
      <c r="A86" s="40"/>
      <c r="B86" s="190"/>
      <c r="C86" s="190"/>
      <c r="D86" s="190"/>
      <c r="E86" s="190"/>
      <c r="F86" s="190"/>
      <c r="G86" s="190"/>
      <c r="H86" s="190"/>
      <c r="I86" s="190"/>
      <c r="J86" s="190"/>
      <c r="K86" s="190"/>
      <c r="L86" s="190"/>
      <c r="M86" s="190"/>
      <c r="N86" s="190"/>
    </row>
    <row r="87" spans="1:14" ht="18" customHeight="1">
      <c r="A87" s="39"/>
      <c r="B87" s="190"/>
      <c r="C87" s="190"/>
      <c r="D87" s="190"/>
      <c r="E87" s="190"/>
      <c r="F87" s="190"/>
      <c r="G87" s="190"/>
      <c r="H87" s="190"/>
      <c r="I87" s="190"/>
      <c r="J87" s="190"/>
      <c r="K87" s="190"/>
      <c r="L87" s="190"/>
      <c r="M87" s="190"/>
      <c r="N87" s="190"/>
    </row>
    <row r="88" spans="1:14" ht="10" customHeight="1">
      <c r="A88" s="40"/>
      <c r="B88" s="40"/>
      <c r="C88" s="161"/>
      <c r="D88" s="161"/>
      <c r="E88" s="161"/>
      <c r="F88" s="161"/>
      <c r="G88" s="161"/>
      <c r="H88" s="161"/>
      <c r="I88" s="161"/>
      <c r="J88" s="161"/>
      <c r="K88" s="161"/>
      <c r="L88" s="39"/>
      <c r="M88" s="39"/>
      <c r="N88" s="39"/>
    </row>
    <row r="89" spans="1:14" ht="17.600000000000001">
      <c r="A89" s="40" t="s">
        <v>126</v>
      </c>
      <c r="B89" s="40"/>
      <c r="C89" s="161"/>
      <c r="D89" s="161"/>
      <c r="E89" s="161"/>
      <c r="F89" s="161"/>
      <c r="G89" s="161"/>
      <c r="H89" s="161"/>
      <c r="I89" s="161"/>
      <c r="J89" s="161"/>
      <c r="K89" s="161"/>
      <c r="L89" s="39"/>
      <c r="M89" s="170"/>
      <c r="N89" s="170"/>
    </row>
    <row r="90" spans="1:14" ht="18" customHeight="1">
      <c r="A90" s="39"/>
      <c r="B90" s="190" t="s">
        <v>127</v>
      </c>
      <c r="C90" s="190"/>
      <c r="D90" s="190"/>
      <c r="E90" s="190"/>
      <c r="F90" s="190"/>
      <c r="G90" s="190"/>
      <c r="H90" s="190"/>
      <c r="I90" s="190"/>
      <c r="J90" s="190"/>
      <c r="K90" s="190"/>
      <c r="L90" s="190"/>
      <c r="M90" s="190"/>
      <c r="N90" s="190"/>
    </row>
    <row r="91" spans="1:14" ht="10" customHeight="1">
      <c r="A91" s="40"/>
      <c r="B91" s="40"/>
      <c r="C91" s="161"/>
      <c r="D91" s="161"/>
      <c r="E91" s="161"/>
      <c r="F91" s="161"/>
      <c r="G91" s="161"/>
      <c r="H91" s="161"/>
      <c r="I91" s="161"/>
      <c r="J91" s="161"/>
      <c r="K91" s="161"/>
      <c r="L91" s="39"/>
      <c r="M91" s="39"/>
      <c r="N91" s="39"/>
    </row>
    <row r="92" spans="1:14" ht="17.600000000000001">
      <c r="A92" s="40" t="s">
        <v>132</v>
      </c>
      <c r="B92" s="162"/>
      <c r="C92" s="162"/>
      <c r="D92" s="162"/>
      <c r="E92" s="162"/>
      <c r="F92" s="162"/>
      <c r="G92" s="162"/>
      <c r="H92" s="162"/>
      <c r="I92" s="162"/>
      <c r="J92" s="162"/>
      <c r="K92" s="162"/>
      <c r="L92" s="39"/>
      <c r="M92" s="39"/>
      <c r="N92" s="39"/>
    </row>
    <row r="93" spans="1:14" ht="17.600000000000001">
      <c r="A93" s="39"/>
      <c r="B93" s="163" t="s">
        <v>133</v>
      </c>
      <c r="C93" s="162"/>
      <c r="D93" s="162"/>
      <c r="E93" s="162"/>
      <c r="F93" s="162"/>
      <c r="G93" s="162"/>
      <c r="H93" s="162"/>
      <c r="I93" s="162"/>
      <c r="J93" s="162"/>
      <c r="K93" s="162"/>
      <c r="L93" s="39"/>
    </row>
    <row r="94" spans="1:14" ht="15">
      <c r="A94" s="27"/>
      <c r="B94" s="30"/>
      <c r="C94" s="30"/>
      <c r="D94" s="30"/>
      <c r="E94" s="30"/>
      <c r="F94" s="29"/>
      <c r="G94" s="29"/>
      <c r="H94" s="29"/>
      <c r="I94" s="29"/>
      <c r="J94" s="29"/>
      <c r="K94" s="29"/>
    </row>
    <row r="95" spans="1:14" ht="15.9">
      <c r="A95" s="34"/>
      <c r="B95" s="33"/>
      <c r="C95" s="33"/>
      <c r="D95" s="33"/>
      <c r="E95" s="33"/>
      <c r="F95" s="35"/>
      <c r="G95" s="35"/>
      <c r="H95" s="35"/>
      <c r="I95" s="35"/>
      <c r="J95" s="35"/>
      <c r="K95" s="35"/>
    </row>
    <row r="96" spans="1:14" ht="15.9">
      <c r="A96" s="34"/>
      <c r="B96" s="33"/>
      <c r="C96" s="33"/>
      <c r="D96" s="33"/>
      <c r="E96" s="33"/>
      <c r="F96" s="35"/>
      <c r="G96" s="35"/>
      <c r="H96" s="35"/>
      <c r="I96" s="35"/>
      <c r="J96" s="35"/>
      <c r="K96" s="35"/>
    </row>
    <row r="97" spans="1:11" ht="15.9">
      <c r="A97" s="34"/>
      <c r="B97" s="33"/>
      <c r="C97" s="33"/>
      <c r="D97" s="33"/>
      <c r="E97" s="33"/>
      <c r="F97" s="35"/>
      <c r="G97" s="35"/>
      <c r="H97" s="35"/>
      <c r="I97" s="35"/>
      <c r="J97" s="35"/>
      <c r="K97" s="35"/>
    </row>
    <row r="98" spans="1:11" ht="15.9">
      <c r="A98" s="34"/>
      <c r="B98" s="33"/>
      <c r="C98" s="33"/>
      <c r="D98" s="33"/>
      <c r="E98" s="33"/>
      <c r="F98" s="35"/>
      <c r="G98" s="35"/>
      <c r="H98" s="35"/>
      <c r="I98" s="35"/>
      <c r="J98" s="35"/>
      <c r="K98" s="35"/>
    </row>
    <row r="99" spans="1:11" ht="15.9">
      <c r="A99" s="34"/>
      <c r="B99" s="33"/>
      <c r="C99" s="33"/>
      <c r="D99" s="33"/>
      <c r="E99" s="33"/>
      <c r="F99" s="35"/>
      <c r="G99" s="35"/>
      <c r="H99" s="35"/>
      <c r="I99" s="35"/>
      <c r="J99" s="35"/>
      <c r="K99" s="35"/>
    </row>
    <row r="100" spans="1:11" ht="15.9">
      <c r="A100" s="34"/>
      <c r="B100" s="33"/>
      <c r="C100" s="33"/>
      <c r="D100" s="33"/>
      <c r="E100" s="33"/>
      <c r="F100" s="35"/>
      <c r="G100" s="35"/>
      <c r="H100" s="35"/>
      <c r="I100" s="35"/>
      <c r="J100" s="35"/>
      <c r="K100" s="35"/>
    </row>
    <row r="101" spans="1:11" ht="15.9">
      <c r="A101" s="34"/>
      <c r="B101" s="33"/>
      <c r="C101" s="33"/>
      <c r="D101" s="33"/>
      <c r="E101" s="33"/>
      <c r="F101" s="35"/>
      <c r="G101" s="35"/>
      <c r="H101" s="35"/>
      <c r="I101" s="35"/>
      <c r="J101" s="35"/>
      <c r="K101" s="35"/>
    </row>
    <row r="102" spans="1:11" ht="15.9">
      <c r="A102" s="34"/>
      <c r="B102" s="33"/>
      <c r="C102" s="33"/>
      <c r="D102" s="33"/>
      <c r="E102" s="33"/>
      <c r="F102" s="35"/>
      <c r="G102" s="35"/>
      <c r="H102" s="35"/>
      <c r="I102" s="35"/>
      <c r="J102" s="35"/>
      <c r="K102" s="35"/>
    </row>
    <row r="103" spans="1:11" ht="15.9">
      <c r="A103" s="34"/>
      <c r="B103" s="33"/>
      <c r="C103" s="33"/>
      <c r="D103" s="33"/>
      <c r="E103" s="33"/>
      <c r="F103" s="35"/>
      <c r="G103" s="35"/>
      <c r="H103" s="35"/>
      <c r="I103" s="35"/>
      <c r="J103" s="35"/>
      <c r="K103" s="35"/>
    </row>
    <row r="104" spans="1:11" ht="15.9">
      <c r="A104" s="34"/>
      <c r="B104" s="33"/>
      <c r="C104" s="33"/>
      <c r="D104" s="33"/>
      <c r="E104" s="33"/>
      <c r="F104" s="35"/>
      <c r="G104" s="35"/>
      <c r="H104" s="35"/>
      <c r="I104" s="35"/>
      <c r="J104" s="35"/>
      <c r="K104" s="35"/>
    </row>
    <row r="105" spans="1:11" ht="15.9">
      <c r="A105" s="34"/>
      <c r="B105" s="33"/>
      <c r="C105" s="33"/>
      <c r="D105" s="33"/>
      <c r="E105" s="33"/>
      <c r="F105" s="35"/>
      <c r="G105" s="35"/>
      <c r="H105" s="35"/>
      <c r="I105" s="35"/>
      <c r="J105" s="35"/>
      <c r="K105" s="35"/>
    </row>
    <row r="106" spans="1:11" ht="15">
      <c r="A106" s="27"/>
      <c r="B106" s="30"/>
      <c r="C106" s="30"/>
      <c r="D106" s="30"/>
      <c r="E106" s="30"/>
      <c r="F106" s="29"/>
      <c r="G106" s="29"/>
      <c r="H106" s="29"/>
      <c r="I106" s="29"/>
      <c r="J106" s="29"/>
      <c r="K106" s="29"/>
    </row>
    <row r="107" spans="1:11" ht="15">
      <c r="A107" s="27"/>
      <c r="B107" s="30"/>
      <c r="C107" s="30"/>
      <c r="D107" s="30"/>
      <c r="E107" s="30"/>
      <c r="F107" s="29"/>
      <c r="G107" s="29"/>
      <c r="H107" s="29"/>
      <c r="I107" s="29"/>
      <c r="J107" s="29"/>
      <c r="K107" s="29"/>
    </row>
    <row r="108" spans="1:11" ht="15">
      <c r="A108" s="27"/>
      <c r="B108" s="30"/>
      <c r="C108" s="30"/>
      <c r="D108" s="30"/>
      <c r="E108" s="30"/>
      <c r="F108" s="29"/>
      <c r="G108" s="29"/>
      <c r="H108" s="29"/>
      <c r="I108" s="29"/>
      <c r="J108" s="29"/>
      <c r="K108" s="29"/>
    </row>
    <row r="109" spans="1:11" ht="15">
      <c r="A109" s="27"/>
      <c r="B109" s="30"/>
      <c r="C109" s="30"/>
      <c r="D109" s="30"/>
      <c r="E109" s="30"/>
      <c r="F109" s="29"/>
      <c r="G109" s="29"/>
      <c r="H109" s="29"/>
      <c r="I109" s="29"/>
      <c r="J109" s="29"/>
      <c r="K109" s="29"/>
    </row>
    <row r="110" spans="1:11" ht="15">
      <c r="A110" s="27"/>
      <c r="B110" s="30"/>
      <c r="C110" s="30"/>
      <c r="D110" s="30"/>
      <c r="E110" s="30"/>
      <c r="F110" s="29"/>
      <c r="G110" s="29"/>
      <c r="H110" s="29"/>
      <c r="I110" s="29"/>
      <c r="J110" s="29"/>
      <c r="K110" s="29"/>
    </row>
    <row r="111" spans="1:11" ht="15">
      <c r="A111" s="27"/>
      <c r="B111" s="30"/>
      <c r="C111" s="30"/>
      <c r="D111" s="30"/>
      <c r="E111" s="30"/>
      <c r="F111" s="29"/>
      <c r="G111" s="29"/>
      <c r="H111" s="29"/>
      <c r="I111" s="29"/>
      <c r="J111" s="29"/>
      <c r="K111" s="29"/>
    </row>
    <row r="112" spans="1:11" ht="15">
      <c r="A112" s="27"/>
      <c r="B112" s="30"/>
      <c r="C112" s="30"/>
      <c r="D112" s="30"/>
      <c r="E112" s="30"/>
      <c r="F112" s="29"/>
      <c r="G112" s="29"/>
      <c r="H112" s="29"/>
      <c r="I112" s="29"/>
      <c r="J112" s="29"/>
      <c r="K112" s="29"/>
    </row>
    <row r="113" spans="1:11" ht="15">
      <c r="A113" s="27"/>
      <c r="B113" s="30"/>
      <c r="C113" s="30"/>
      <c r="D113" s="30"/>
      <c r="E113" s="30"/>
      <c r="F113" s="29"/>
      <c r="G113" s="29"/>
      <c r="H113" s="29"/>
      <c r="I113" s="29"/>
      <c r="J113" s="29"/>
      <c r="K113" s="29"/>
    </row>
    <row r="114" spans="1:11" ht="15">
      <c r="A114" s="27"/>
      <c r="B114" s="30"/>
      <c r="C114" s="30"/>
      <c r="D114" s="30"/>
      <c r="E114" s="30"/>
      <c r="F114" s="29"/>
      <c r="G114" s="29"/>
      <c r="H114" s="29"/>
      <c r="I114" s="29"/>
      <c r="J114" s="29"/>
      <c r="K114" s="29"/>
    </row>
    <row r="115" spans="1:11" ht="15">
      <c r="A115" s="27"/>
      <c r="B115" s="30"/>
      <c r="C115" s="30"/>
      <c r="D115" s="30"/>
      <c r="E115" s="30"/>
      <c r="F115" s="29"/>
      <c r="G115" s="29"/>
      <c r="H115" s="29"/>
      <c r="I115" s="29"/>
      <c r="J115" s="29"/>
      <c r="K115" s="29"/>
    </row>
    <row r="116" spans="1:11" ht="15">
      <c r="A116" s="27"/>
      <c r="B116" s="30"/>
      <c r="C116" s="30"/>
      <c r="D116" s="30"/>
      <c r="E116" s="30"/>
      <c r="F116" s="29"/>
      <c r="G116" s="29"/>
      <c r="H116" s="29"/>
      <c r="I116" s="29"/>
      <c r="J116" s="29"/>
      <c r="K116" s="29"/>
    </row>
    <row r="117" spans="1:11" ht="15">
      <c r="A117" s="27"/>
      <c r="B117" s="30"/>
      <c r="C117" s="30"/>
      <c r="D117" s="30"/>
      <c r="E117" s="30"/>
      <c r="F117" s="29"/>
      <c r="G117" s="29"/>
      <c r="H117" s="29"/>
      <c r="I117" s="29"/>
      <c r="J117" s="29"/>
      <c r="K117" s="29"/>
    </row>
    <row r="118" spans="1:11" ht="15">
      <c r="A118" s="27"/>
      <c r="B118" s="30"/>
      <c r="C118" s="30"/>
      <c r="D118" s="30"/>
      <c r="E118" s="30"/>
      <c r="F118" s="29"/>
      <c r="G118" s="29"/>
      <c r="H118" s="29"/>
      <c r="I118" s="29"/>
      <c r="J118" s="29"/>
      <c r="K118" s="29"/>
    </row>
    <row r="119" spans="1:11" ht="15">
      <c r="A119" s="27"/>
      <c r="B119" s="30"/>
      <c r="C119" s="30"/>
      <c r="D119" s="30"/>
      <c r="E119" s="30"/>
      <c r="F119" s="29"/>
      <c r="G119" s="29"/>
      <c r="H119" s="29"/>
      <c r="I119" s="29"/>
      <c r="J119" s="29"/>
      <c r="K119" s="29"/>
    </row>
    <row r="120" spans="1:11" ht="15">
      <c r="A120" s="27"/>
      <c r="B120" s="30"/>
      <c r="C120" s="30"/>
      <c r="D120" s="30"/>
      <c r="E120" s="30"/>
      <c r="F120" s="29"/>
      <c r="G120" s="29"/>
      <c r="H120" s="29"/>
      <c r="I120" s="29"/>
      <c r="J120" s="29"/>
      <c r="K120" s="29"/>
    </row>
    <row r="121" spans="1:11" ht="15">
      <c r="A121" s="27"/>
      <c r="B121" s="30"/>
      <c r="C121" s="30"/>
      <c r="D121" s="30"/>
      <c r="E121" s="30"/>
      <c r="F121" s="29"/>
      <c r="G121" s="29"/>
      <c r="H121" s="29"/>
      <c r="I121" s="29"/>
      <c r="J121" s="29"/>
      <c r="K121" s="29"/>
    </row>
    <row r="122" spans="1:11" ht="15">
      <c r="A122" s="27"/>
      <c r="B122" s="30"/>
      <c r="C122" s="30"/>
      <c r="D122" s="30"/>
      <c r="E122" s="30"/>
      <c r="F122" s="29"/>
      <c r="G122" s="29"/>
      <c r="H122" s="29"/>
      <c r="I122" s="29"/>
      <c r="J122" s="29"/>
      <c r="K122" s="29"/>
    </row>
    <row r="123" spans="1:11" ht="15">
      <c r="A123" s="27"/>
      <c r="B123" s="30"/>
      <c r="C123" s="30"/>
      <c r="D123" s="30"/>
      <c r="E123" s="30"/>
      <c r="F123" s="29"/>
      <c r="G123" s="29"/>
      <c r="H123" s="29"/>
      <c r="I123" s="29"/>
      <c r="J123" s="29"/>
      <c r="K123" s="29"/>
    </row>
    <row r="124" spans="1:11" ht="15">
      <c r="A124" s="27"/>
      <c r="B124" s="30"/>
      <c r="C124" s="30"/>
      <c r="D124" s="30"/>
      <c r="E124" s="30"/>
      <c r="F124" s="29"/>
      <c r="G124" s="29"/>
      <c r="H124" s="29"/>
      <c r="I124" s="29"/>
      <c r="J124" s="29"/>
      <c r="K124" s="29"/>
    </row>
    <row r="125" spans="1:11" ht="15">
      <c r="A125" s="27"/>
      <c r="B125" s="30"/>
      <c r="C125" s="30"/>
      <c r="D125" s="30"/>
      <c r="E125" s="30"/>
      <c r="F125" s="29"/>
      <c r="G125" s="29"/>
      <c r="H125" s="29"/>
      <c r="I125" s="29"/>
      <c r="J125" s="29"/>
      <c r="K125" s="29"/>
    </row>
    <row r="126" spans="1:11" ht="15">
      <c r="A126" s="27"/>
      <c r="B126" s="30"/>
      <c r="C126" s="30"/>
      <c r="D126" s="30"/>
      <c r="E126" s="30"/>
      <c r="F126" s="29"/>
      <c r="G126" s="29"/>
      <c r="H126" s="29"/>
      <c r="I126" s="29"/>
      <c r="J126" s="29"/>
      <c r="K126" s="29"/>
    </row>
    <row r="127" spans="1:11" ht="15">
      <c r="A127" s="27"/>
      <c r="B127" s="30"/>
      <c r="C127" s="30"/>
      <c r="D127" s="30"/>
      <c r="E127" s="30"/>
      <c r="F127" s="29"/>
      <c r="G127" s="29"/>
      <c r="H127" s="29"/>
      <c r="I127" s="29"/>
      <c r="J127" s="29"/>
      <c r="K127" s="29"/>
    </row>
    <row r="128" spans="1:11" ht="15">
      <c r="A128" s="27"/>
      <c r="B128" s="30"/>
      <c r="C128" s="30"/>
      <c r="D128" s="30"/>
      <c r="E128" s="30"/>
      <c r="F128" s="29"/>
      <c r="G128" s="29"/>
      <c r="H128" s="29"/>
      <c r="I128" s="29"/>
      <c r="J128" s="29"/>
      <c r="K128" s="29"/>
    </row>
    <row r="129" spans="1:11" ht="15">
      <c r="A129" s="27"/>
      <c r="B129" s="30"/>
      <c r="C129" s="30"/>
      <c r="D129" s="30"/>
      <c r="E129" s="30"/>
      <c r="F129" s="29"/>
      <c r="G129" s="29"/>
      <c r="H129" s="29"/>
      <c r="I129" s="29"/>
      <c r="J129" s="29"/>
      <c r="K129" s="29"/>
    </row>
    <row r="130" spans="1:11" ht="15">
      <c r="A130" s="27"/>
      <c r="B130" s="30"/>
      <c r="C130" s="30"/>
      <c r="D130" s="30"/>
      <c r="E130" s="30"/>
      <c r="F130" s="29"/>
      <c r="G130" s="29"/>
      <c r="H130" s="29"/>
      <c r="I130" s="29"/>
      <c r="J130" s="29"/>
      <c r="K130" s="29"/>
    </row>
    <row r="131" spans="1:11" ht="15">
      <c r="A131" s="27"/>
      <c r="B131" s="30"/>
      <c r="C131" s="30"/>
      <c r="D131" s="30"/>
      <c r="E131" s="30"/>
      <c r="F131" s="29"/>
      <c r="G131" s="29"/>
      <c r="H131" s="29"/>
      <c r="I131" s="29"/>
      <c r="J131" s="29"/>
      <c r="K131" s="29"/>
    </row>
    <row r="132" spans="1:11" ht="15">
      <c r="A132" s="27"/>
      <c r="B132" s="27"/>
      <c r="C132" s="28"/>
      <c r="D132" s="29"/>
      <c r="E132" s="29"/>
      <c r="F132" s="29"/>
      <c r="G132" s="29"/>
      <c r="H132" s="29"/>
      <c r="I132" s="29"/>
      <c r="J132" s="29"/>
      <c r="K132" s="29"/>
    </row>
    <row r="133" spans="1:11" ht="15">
      <c r="A133" s="27"/>
      <c r="B133" s="27"/>
      <c r="C133" s="28"/>
      <c r="D133" s="29"/>
      <c r="E133" s="29"/>
      <c r="F133" s="29"/>
      <c r="G133" s="29"/>
      <c r="H133" s="29"/>
      <c r="I133" s="29"/>
      <c r="J133" s="29"/>
      <c r="K133" s="29"/>
    </row>
    <row r="134" spans="1:11" ht="15">
      <c r="A134" s="27"/>
      <c r="B134" s="27"/>
      <c r="C134" s="28"/>
      <c r="D134" s="29"/>
      <c r="E134" s="29"/>
      <c r="F134" s="29"/>
      <c r="G134" s="29"/>
      <c r="H134" s="29"/>
      <c r="I134" s="29"/>
      <c r="J134" s="29"/>
      <c r="K134" s="29"/>
    </row>
    <row r="135" spans="1:11" ht="15">
      <c r="A135" s="27"/>
      <c r="B135" s="27"/>
      <c r="C135" s="28"/>
      <c r="D135" s="29"/>
      <c r="E135" s="29"/>
      <c r="F135" s="29"/>
      <c r="G135" s="29"/>
      <c r="H135" s="29"/>
      <c r="I135" s="29"/>
      <c r="J135" s="29"/>
      <c r="K135" s="29"/>
    </row>
    <row r="136" spans="1:11" ht="15">
      <c r="A136" s="27"/>
      <c r="B136" s="27"/>
      <c r="C136" s="28"/>
      <c r="D136" s="29"/>
      <c r="E136" s="29"/>
      <c r="F136" s="29"/>
      <c r="G136" s="29"/>
      <c r="H136" s="29"/>
      <c r="I136" s="29"/>
      <c r="J136" s="29"/>
      <c r="K136" s="29"/>
    </row>
    <row r="137" spans="1:11" ht="15">
      <c r="A137" s="27"/>
      <c r="B137" s="27"/>
      <c r="C137" s="28"/>
      <c r="D137" s="29"/>
      <c r="E137" s="29"/>
      <c r="F137" s="29"/>
      <c r="G137" s="29"/>
      <c r="H137" s="29"/>
      <c r="I137" s="29"/>
      <c r="J137" s="29"/>
      <c r="K137" s="29"/>
    </row>
    <row r="138" spans="1:11" ht="15">
      <c r="A138" s="27"/>
      <c r="B138" s="27"/>
      <c r="C138" s="28"/>
      <c r="D138" s="29"/>
      <c r="E138" s="29"/>
      <c r="F138" s="29"/>
      <c r="G138" s="29"/>
      <c r="H138" s="29"/>
      <c r="I138" s="29"/>
      <c r="J138" s="29"/>
      <c r="K138" s="29"/>
    </row>
    <row r="139" spans="1:11" ht="15">
      <c r="A139" s="27"/>
      <c r="B139" s="27"/>
      <c r="C139" s="28"/>
      <c r="D139" s="29"/>
      <c r="E139" s="29"/>
      <c r="F139" s="29"/>
      <c r="G139" s="29"/>
      <c r="H139" s="29"/>
      <c r="I139" s="29"/>
      <c r="J139" s="29"/>
      <c r="K139" s="29"/>
    </row>
    <row r="140" spans="1:11" ht="15">
      <c r="A140" s="27"/>
      <c r="B140" s="27"/>
      <c r="C140" s="28"/>
      <c r="D140" s="29"/>
      <c r="E140" s="29"/>
      <c r="F140" s="29"/>
      <c r="G140" s="29"/>
      <c r="H140" s="29"/>
      <c r="I140" s="29"/>
      <c r="J140" s="29"/>
      <c r="K140" s="29"/>
    </row>
    <row r="141" spans="1:11" ht="15">
      <c r="A141" s="27"/>
      <c r="B141" s="27"/>
      <c r="C141" s="28"/>
      <c r="D141" s="29"/>
      <c r="E141" s="29"/>
      <c r="F141" s="29"/>
      <c r="G141" s="29"/>
      <c r="H141" s="29"/>
      <c r="I141" s="29"/>
      <c r="J141" s="29"/>
      <c r="K141" s="29"/>
    </row>
  </sheetData>
  <sortState xmlns:xlrd2="http://schemas.microsoft.com/office/spreadsheetml/2017/richdata2" ref="A92:M97">
    <sortCondition ref="B92:B97"/>
  </sortState>
  <mergeCells count="19">
    <mergeCell ref="A44:N44"/>
    <mergeCell ref="A2:N2"/>
    <mergeCell ref="B4:C4"/>
    <mergeCell ref="C21:K21"/>
    <mergeCell ref="K11:K12"/>
    <mergeCell ref="A11:C12"/>
    <mergeCell ref="E27:F27"/>
    <mergeCell ref="I27:J27"/>
    <mergeCell ref="E19:K19"/>
    <mergeCell ref="J4:L4"/>
    <mergeCell ref="F4:G4"/>
    <mergeCell ref="B90:N90"/>
    <mergeCell ref="B85:N87"/>
    <mergeCell ref="B81:N82"/>
    <mergeCell ref="B55:N56"/>
    <mergeCell ref="B59:N60"/>
    <mergeCell ref="B63:N64"/>
    <mergeCell ref="B72:N73"/>
    <mergeCell ref="B76:N77"/>
  </mergeCells>
  <phoneticPr fontId="1" type="noConversion"/>
  <hyperlinks>
    <hyperlink ref="B93" r:id="rId1" xr:uid="{00000000-0004-0000-0000-000000000000}"/>
    <hyperlink ref="A42" r:id="rId2" display="https://www.gsa.gov/travel/plan-book/per-diem-rates" xr:uid="{00000000-0004-0000-0000-000002000000}"/>
    <hyperlink ref="B78" r:id="rId3" xr:uid="{D8CEE1A5-491E-493A-8DBF-D3127AA0FFB9}"/>
  </hyperlinks>
  <printOptions horizontalCentered="1"/>
  <pageMargins left="0" right="0" top="0" bottom="0" header="0" footer="0"/>
  <pageSetup scale="67" orientation="landscape"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9"/>
  <sheetViews>
    <sheetView workbookViewId="0">
      <selection activeCell="H3" sqref="H3"/>
    </sheetView>
  </sheetViews>
  <sheetFormatPr defaultColWidth="9.15234375" defaultRowHeight="15"/>
  <cols>
    <col min="1" max="1" width="20.69140625" style="24" customWidth="1"/>
    <col min="2" max="2" width="12.15234375" style="24" customWidth="1"/>
    <col min="3" max="3" width="0.69140625" style="24" customWidth="1"/>
    <col min="4" max="4" width="6.53515625" style="25" customWidth="1"/>
    <col min="5" max="5" width="0.69140625" style="25" customWidth="1"/>
    <col min="6" max="6" width="13.4609375" style="26" customWidth="1"/>
    <col min="7" max="7" width="0.69140625" style="26" customWidth="1"/>
    <col min="8" max="8" width="20.69140625" style="24" customWidth="1"/>
    <col min="9" max="9" width="0.69140625" style="24" customWidth="1"/>
    <col min="10" max="10" width="6.53515625" style="25" customWidth="1"/>
    <col min="11" max="11" width="0.69140625" style="25" customWidth="1"/>
    <col min="12" max="12" width="8.69140625" style="26" customWidth="1"/>
    <col min="13" max="16384" width="9.15234375" style="24"/>
  </cols>
  <sheetData>
    <row r="1" spans="1:12" s="7" customFormat="1" ht="20.149999999999999">
      <c r="A1" s="6" t="s">
        <v>22</v>
      </c>
      <c r="D1" s="8"/>
      <c r="E1" s="8"/>
      <c r="F1" s="9">
        <v>2017</v>
      </c>
      <c r="G1" s="10"/>
      <c r="H1" s="11" t="s">
        <v>23</v>
      </c>
      <c r="J1" s="8"/>
      <c r="K1" s="8"/>
      <c r="L1" s="10"/>
    </row>
    <row r="2" spans="1:12" s="7" customFormat="1" ht="17.600000000000001">
      <c r="A2" s="7" t="s">
        <v>24</v>
      </c>
      <c r="B2" s="12">
        <v>0.53500000000000003</v>
      </c>
      <c r="D2" s="13" t="s">
        <v>25</v>
      </c>
      <c r="E2" s="8"/>
      <c r="F2" s="10"/>
      <c r="G2" s="10"/>
      <c r="H2" s="14" t="s">
        <v>128</v>
      </c>
      <c r="J2" s="13"/>
      <c r="K2" s="8"/>
      <c r="L2" s="10"/>
    </row>
    <row r="3" spans="1:12" s="15" customFormat="1" ht="6" customHeight="1">
      <c r="D3" s="16"/>
      <c r="E3" s="16"/>
      <c r="F3" s="17"/>
      <c r="G3" s="17"/>
      <c r="J3" s="16"/>
      <c r="K3" s="16"/>
      <c r="L3" s="17"/>
    </row>
    <row r="4" spans="1:12" s="19" customFormat="1" ht="15.45">
      <c r="A4" s="18" t="s">
        <v>26</v>
      </c>
      <c r="B4" s="18"/>
      <c r="D4" s="20" t="s">
        <v>27</v>
      </c>
      <c r="E4" s="21"/>
      <c r="F4" s="22" t="s">
        <v>28</v>
      </c>
      <c r="G4" s="23"/>
      <c r="H4" s="18" t="s">
        <v>26</v>
      </c>
      <c r="J4" s="20" t="s">
        <v>27</v>
      </c>
      <c r="K4" s="21"/>
      <c r="L4" s="22" t="s">
        <v>28</v>
      </c>
    </row>
    <row r="5" spans="1:12">
      <c r="A5" s="24" t="s">
        <v>29</v>
      </c>
      <c r="D5" s="25">
        <v>120</v>
      </c>
      <c r="F5" s="26">
        <f t="shared" ref="F5:F49" si="0">D5*$B$2</f>
        <v>64.2</v>
      </c>
      <c r="H5" s="24" t="s">
        <v>30</v>
      </c>
      <c r="J5" s="25">
        <v>256</v>
      </c>
      <c r="L5" s="26">
        <f>J5*$B$2</f>
        <v>136.96</v>
      </c>
    </row>
    <row r="6" spans="1:12">
      <c r="A6" s="24" t="s">
        <v>31</v>
      </c>
      <c r="D6" s="25">
        <v>372</v>
      </c>
      <c r="F6" s="26">
        <f t="shared" si="0"/>
        <v>199.02</v>
      </c>
      <c r="H6" s="24" t="s">
        <v>32</v>
      </c>
      <c r="J6" s="25">
        <v>270</v>
      </c>
      <c r="L6" s="26">
        <f t="shared" ref="L6:L23" si="1">J6*$B$2</f>
        <v>144.45000000000002</v>
      </c>
    </row>
    <row r="7" spans="1:12">
      <c r="A7" s="24" t="s">
        <v>33</v>
      </c>
      <c r="D7" s="25">
        <v>170</v>
      </c>
      <c r="F7" s="26">
        <f t="shared" si="0"/>
        <v>90.95</v>
      </c>
      <c r="H7" s="24" t="s">
        <v>34</v>
      </c>
      <c r="J7" s="25">
        <v>520</v>
      </c>
      <c r="L7" s="26">
        <f t="shared" si="1"/>
        <v>278.2</v>
      </c>
    </row>
    <row r="8" spans="1:12">
      <c r="A8" s="24" t="s">
        <v>35</v>
      </c>
      <c r="D8" s="25">
        <v>163</v>
      </c>
      <c r="F8" s="26">
        <f t="shared" si="0"/>
        <v>87.204999999999998</v>
      </c>
      <c r="H8" s="24" t="s">
        <v>36</v>
      </c>
      <c r="J8" s="25">
        <v>84</v>
      </c>
      <c r="L8" s="26">
        <f t="shared" si="1"/>
        <v>44.940000000000005</v>
      </c>
    </row>
    <row r="9" spans="1:12">
      <c r="A9" s="24" t="s">
        <v>37</v>
      </c>
      <c r="D9" s="25">
        <v>350</v>
      </c>
      <c r="F9" s="26">
        <f t="shared" si="0"/>
        <v>187.25</v>
      </c>
      <c r="H9" s="24" t="s">
        <v>38</v>
      </c>
      <c r="J9" s="25">
        <v>750</v>
      </c>
      <c r="L9" s="26">
        <f t="shared" si="1"/>
        <v>401.25</v>
      </c>
    </row>
    <row r="10" spans="1:12">
      <c r="A10" s="24" t="s">
        <v>39</v>
      </c>
      <c r="D10" s="25">
        <v>226</v>
      </c>
      <c r="F10" s="26">
        <f t="shared" si="0"/>
        <v>120.91000000000001</v>
      </c>
      <c r="H10" s="24" t="s">
        <v>40</v>
      </c>
      <c r="J10" s="25">
        <v>788</v>
      </c>
      <c r="L10" s="26">
        <f t="shared" si="1"/>
        <v>421.58000000000004</v>
      </c>
    </row>
    <row r="11" spans="1:12">
      <c r="A11" s="24" t="s">
        <v>41</v>
      </c>
      <c r="D11" s="25">
        <v>610</v>
      </c>
      <c r="F11" s="26">
        <f t="shared" si="0"/>
        <v>326.35000000000002</v>
      </c>
      <c r="H11" s="24" t="s">
        <v>42</v>
      </c>
      <c r="J11" s="25">
        <v>244</v>
      </c>
      <c r="L11" s="26">
        <f t="shared" si="1"/>
        <v>130.54000000000002</v>
      </c>
    </row>
    <row r="12" spans="1:12">
      <c r="A12" s="24" t="s">
        <v>43</v>
      </c>
      <c r="D12" s="25">
        <v>620</v>
      </c>
      <c r="F12" s="26">
        <f t="shared" si="0"/>
        <v>331.70000000000005</v>
      </c>
      <c r="H12" s="24" t="s">
        <v>44</v>
      </c>
      <c r="J12" s="25">
        <v>638</v>
      </c>
      <c r="L12" s="26">
        <f t="shared" si="1"/>
        <v>341.33000000000004</v>
      </c>
    </row>
    <row r="13" spans="1:12">
      <c r="A13" s="24" t="s">
        <v>45</v>
      </c>
      <c r="D13" s="25">
        <v>414</v>
      </c>
      <c r="F13" s="26">
        <f t="shared" si="0"/>
        <v>221.49</v>
      </c>
      <c r="H13" s="24" t="s">
        <v>46</v>
      </c>
      <c r="J13" s="25">
        <v>656</v>
      </c>
      <c r="L13" s="26">
        <f t="shared" si="1"/>
        <v>350.96000000000004</v>
      </c>
    </row>
    <row r="14" spans="1:12">
      <c r="A14" s="24" t="s">
        <v>47</v>
      </c>
      <c r="D14" s="25">
        <v>270</v>
      </c>
      <c r="F14" s="26">
        <f t="shared" si="0"/>
        <v>144.45000000000002</v>
      </c>
      <c r="H14" s="24" t="s">
        <v>48</v>
      </c>
      <c r="J14" s="25">
        <v>636</v>
      </c>
      <c r="L14" s="26">
        <f t="shared" si="1"/>
        <v>340.26000000000005</v>
      </c>
    </row>
    <row r="15" spans="1:12">
      <c r="A15" s="24" t="s">
        <v>49</v>
      </c>
      <c r="D15" s="25">
        <v>616</v>
      </c>
      <c r="F15" s="26">
        <f t="shared" si="0"/>
        <v>329.56</v>
      </c>
      <c r="H15" s="24" t="s">
        <v>50</v>
      </c>
      <c r="J15" s="25">
        <v>496</v>
      </c>
      <c r="L15" s="26">
        <f t="shared" si="1"/>
        <v>265.36</v>
      </c>
    </row>
    <row r="16" spans="1:12">
      <c r="A16" s="24" t="s">
        <v>51</v>
      </c>
      <c r="D16" s="25">
        <v>630</v>
      </c>
      <c r="F16" s="26">
        <f t="shared" si="0"/>
        <v>337.05</v>
      </c>
      <c r="H16" s="24" t="s">
        <v>52</v>
      </c>
      <c r="J16" s="25">
        <v>638</v>
      </c>
      <c r="L16" s="26">
        <f t="shared" si="1"/>
        <v>341.33000000000004</v>
      </c>
    </row>
    <row r="17" spans="1:12">
      <c r="A17" s="24" t="s">
        <v>53</v>
      </c>
      <c r="D17" s="25">
        <v>50</v>
      </c>
      <c r="F17" s="26">
        <f t="shared" si="0"/>
        <v>26.75</v>
      </c>
      <c r="H17" s="24" t="s">
        <v>54</v>
      </c>
      <c r="J17" s="25">
        <v>674</v>
      </c>
      <c r="L17" s="26">
        <f t="shared" si="1"/>
        <v>360.59000000000003</v>
      </c>
    </row>
    <row r="18" spans="1:12">
      <c r="A18" s="24" t="s">
        <v>55</v>
      </c>
      <c r="D18" s="25">
        <v>484</v>
      </c>
      <c r="F18" s="26">
        <f t="shared" si="0"/>
        <v>258.94</v>
      </c>
      <c r="H18" s="24" t="s">
        <v>56</v>
      </c>
      <c r="J18" s="25">
        <v>100</v>
      </c>
      <c r="L18" s="26">
        <f t="shared" si="1"/>
        <v>53.5</v>
      </c>
    </row>
    <row r="19" spans="1:12">
      <c r="A19" s="24" t="s">
        <v>57</v>
      </c>
      <c r="D19" s="25">
        <v>230</v>
      </c>
      <c r="F19" s="26">
        <f t="shared" si="0"/>
        <v>123.05000000000001</v>
      </c>
      <c r="H19" s="24" t="s">
        <v>58</v>
      </c>
      <c r="J19" s="25">
        <v>136</v>
      </c>
      <c r="L19" s="26">
        <f t="shared" si="1"/>
        <v>72.760000000000005</v>
      </c>
    </row>
    <row r="20" spans="1:12">
      <c r="A20" s="24" t="s">
        <v>59</v>
      </c>
      <c r="D20" s="25">
        <v>178</v>
      </c>
      <c r="F20" s="26">
        <f t="shared" si="0"/>
        <v>95.23</v>
      </c>
      <c r="H20" s="24" t="s">
        <v>60</v>
      </c>
      <c r="J20" s="25">
        <v>286</v>
      </c>
      <c r="L20" s="26">
        <f t="shared" si="1"/>
        <v>153.01000000000002</v>
      </c>
    </row>
    <row r="21" spans="1:12">
      <c r="A21" s="24" t="s">
        <v>61</v>
      </c>
      <c r="D21" s="25">
        <v>526</v>
      </c>
      <c r="F21" s="26">
        <f t="shared" si="0"/>
        <v>281.41000000000003</v>
      </c>
      <c r="H21" s="24" t="s">
        <v>62</v>
      </c>
      <c r="J21" s="25">
        <f>(19+10)*2</f>
        <v>58</v>
      </c>
      <c r="L21" s="26">
        <f t="shared" si="1"/>
        <v>31.03</v>
      </c>
    </row>
    <row r="22" spans="1:12">
      <c r="A22" s="24" t="s">
        <v>63</v>
      </c>
      <c r="D22" s="25">
        <v>666</v>
      </c>
      <c r="F22" s="26">
        <f t="shared" si="0"/>
        <v>356.31</v>
      </c>
      <c r="H22" s="24" t="s">
        <v>64</v>
      </c>
      <c r="J22" s="25">
        <v>153</v>
      </c>
      <c r="L22" s="26">
        <f t="shared" si="1"/>
        <v>81.855000000000004</v>
      </c>
    </row>
    <row r="23" spans="1:12">
      <c r="A23" s="24" t="s">
        <v>65</v>
      </c>
      <c r="D23" s="25">
        <v>638</v>
      </c>
      <c r="F23" s="26">
        <f t="shared" si="0"/>
        <v>341.33000000000004</v>
      </c>
      <c r="H23" s="24" t="s">
        <v>66</v>
      </c>
      <c r="J23" s="25">
        <v>662</v>
      </c>
      <c r="L23" s="26">
        <f t="shared" si="1"/>
        <v>354.17</v>
      </c>
    </row>
    <row r="24" spans="1:12">
      <c r="A24" s="24" t="s">
        <v>67</v>
      </c>
      <c r="D24" s="25">
        <v>584</v>
      </c>
      <c r="F24" s="26">
        <f t="shared" si="0"/>
        <v>312.44</v>
      </c>
    </row>
    <row r="25" spans="1:12">
      <c r="A25" s="24" t="s">
        <v>68</v>
      </c>
      <c r="D25" s="25">
        <v>156</v>
      </c>
      <c r="F25" s="26">
        <f t="shared" si="0"/>
        <v>83.460000000000008</v>
      </c>
    </row>
    <row r="26" spans="1:12">
      <c r="A26" s="24" t="s">
        <v>69</v>
      </c>
      <c r="D26" s="25">
        <v>270</v>
      </c>
      <c r="F26" s="26">
        <f t="shared" si="0"/>
        <v>144.45000000000002</v>
      </c>
    </row>
    <row r="27" spans="1:12">
      <c r="A27" s="24" t="s">
        <v>70</v>
      </c>
      <c r="D27" s="25">
        <v>130</v>
      </c>
      <c r="F27" s="26">
        <f t="shared" si="0"/>
        <v>69.55</v>
      </c>
    </row>
    <row r="28" spans="1:12">
      <c r="A28" s="24" t="s">
        <v>71</v>
      </c>
      <c r="D28" s="25">
        <v>80</v>
      </c>
      <c r="F28" s="26">
        <f t="shared" si="0"/>
        <v>42.800000000000004</v>
      </c>
    </row>
    <row r="29" spans="1:12">
      <c r="A29" s="24" t="s">
        <v>72</v>
      </c>
      <c r="D29" s="25">
        <v>364</v>
      </c>
      <c r="F29" s="26">
        <f t="shared" si="0"/>
        <v>194.74</v>
      </c>
    </row>
    <row r="30" spans="1:12">
      <c r="A30" s="24" t="s">
        <v>73</v>
      </c>
      <c r="D30" s="25">
        <v>146</v>
      </c>
      <c r="F30" s="26">
        <f t="shared" si="0"/>
        <v>78.11</v>
      </c>
    </row>
    <row r="31" spans="1:12">
      <c r="A31" s="24" t="s">
        <v>74</v>
      </c>
      <c r="D31" s="25">
        <v>432</v>
      </c>
      <c r="F31" s="26">
        <f t="shared" si="0"/>
        <v>231.12</v>
      </c>
    </row>
    <row r="32" spans="1:12">
      <c r="A32" s="24" t="s">
        <v>75</v>
      </c>
      <c r="D32" s="25">
        <v>580</v>
      </c>
      <c r="F32" s="26">
        <f t="shared" si="0"/>
        <v>310.3</v>
      </c>
    </row>
    <row r="33" spans="1:6">
      <c r="A33" s="24" t="s">
        <v>76</v>
      </c>
      <c r="D33" s="25">
        <v>444</v>
      </c>
      <c r="F33" s="26">
        <f t="shared" si="0"/>
        <v>237.54000000000002</v>
      </c>
    </row>
    <row r="34" spans="1:6">
      <c r="A34" s="24" t="s">
        <v>77</v>
      </c>
      <c r="D34" s="25">
        <v>250</v>
      </c>
      <c r="F34" s="26">
        <f t="shared" si="0"/>
        <v>133.75</v>
      </c>
    </row>
    <row r="35" spans="1:6">
      <c r="A35" s="24" t="s">
        <v>78</v>
      </c>
      <c r="D35" s="25">
        <v>186</v>
      </c>
      <c r="F35" s="26">
        <f t="shared" si="0"/>
        <v>99.51</v>
      </c>
    </row>
    <row r="36" spans="1:6">
      <c r="A36" s="24" t="s">
        <v>79</v>
      </c>
      <c r="D36" s="25">
        <v>150</v>
      </c>
      <c r="F36" s="26">
        <f t="shared" si="0"/>
        <v>80.25</v>
      </c>
    </row>
    <row r="37" spans="1:6">
      <c r="A37" s="24" t="s">
        <v>80</v>
      </c>
      <c r="D37" s="25">
        <v>690</v>
      </c>
      <c r="F37" s="26">
        <f t="shared" si="0"/>
        <v>369.15000000000003</v>
      </c>
    </row>
    <row r="38" spans="1:6">
      <c r="A38" s="24" t="s">
        <v>81</v>
      </c>
      <c r="D38" s="25">
        <v>438</v>
      </c>
      <c r="F38" s="26">
        <f t="shared" si="0"/>
        <v>234.33</v>
      </c>
    </row>
    <row r="39" spans="1:6">
      <c r="A39" s="24" t="s">
        <v>82</v>
      </c>
      <c r="D39" s="25">
        <v>340</v>
      </c>
      <c r="F39" s="26">
        <f t="shared" si="0"/>
        <v>181.9</v>
      </c>
    </row>
    <row r="40" spans="1:6">
      <c r="A40" s="24" t="s">
        <v>83</v>
      </c>
      <c r="D40" s="25">
        <v>123</v>
      </c>
      <c r="F40" s="26">
        <f t="shared" si="0"/>
        <v>65.805000000000007</v>
      </c>
    </row>
    <row r="41" spans="1:6">
      <c r="A41" s="24" t="s">
        <v>84</v>
      </c>
      <c r="D41" s="25">
        <v>620</v>
      </c>
      <c r="F41" s="26">
        <f t="shared" si="0"/>
        <v>331.70000000000005</v>
      </c>
    </row>
    <row r="42" spans="1:6">
      <c r="A42" s="24" t="s">
        <v>85</v>
      </c>
      <c r="D42" s="25">
        <v>624</v>
      </c>
      <c r="F42" s="26">
        <f t="shared" si="0"/>
        <v>333.84000000000003</v>
      </c>
    </row>
    <row r="43" spans="1:6">
      <c r="A43" s="24" t="s">
        <v>86</v>
      </c>
      <c r="D43" s="25">
        <v>634</v>
      </c>
      <c r="F43" s="26">
        <f t="shared" si="0"/>
        <v>339.19</v>
      </c>
    </row>
    <row r="44" spans="1:6">
      <c r="A44" s="24" t="s">
        <v>87</v>
      </c>
      <c r="D44" s="25">
        <v>158</v>
      </c>
      <c r="F44" s="26">
        <f t="shared" si="0"/>
        <v>84.53</v>
      </c>
    </row>
    <row r="45" spans="1:6">
      <c r="A45" s="24" t="s">
        <v>88</v>
      </c>
      <c r="D45" s="25">
        <f>307*2</f>
        <v>614</v>
      </c>
      <c r="F45" s="26">
        <f t="shared" si="0"/>
        <v>328.49</v>
      </c>
    </row>
    <row r="46" spans="1:6">
      <c r="A46" s="24" t="s">
        <v>89</v>
      </c>
      <c r="D46" s="25">
        <v>664</v>
      </c>
      <c r="F46" s="26">
        <f t="shared" si="0"/>
        <v>355.24</v>
      </c>
    </row>
    <row r="47" spans="1:6">
      <c r="A47" s="24" t="s">
        <v>90</v>
      </c>
      <c r="D47" s="25">
        <v>326</v>
      </c>
      <c r="F47" s="26">
        <f t="shared" si="0"/>
        <v>174.41</v>
      </c>
    </row>
    <row r="48" spans="1:6">
      <c r="A48" s="24" t="s">
        <v>91</v>
      </c>
      <c r="D48" s="25">
        <v>278</v>
      </c>
      <c r="F48" s="26">
        <f t="shared" si="0"/>
        <v>148.73000000000002</v>
      </c>
    </row>
    <row r="49" spans="1:6">
      <c r="A49" s="24" t="s">
        <v>92</v>
      </c>
      <c r="D49" s="25">
        <v>100</v>
      </c>
      <c r="F49" s="26">
        <f t="shared" si="0"/>
        <v>53.5</v>
      </c>
    </row>
  </sheetData>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Expense Report</vt:lpstr>
      <vt:lpstr>Mileage Chart</vt:lpstr>
      <vt:lpstr>'Expense Report'!Print_Area</vt:lpstr>
    </vt:vector>
  </TitlesOfParts>
  <Company>City of East Grand Forks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bethany anderson</dc:creator>
  <cp:lastModifiedBy>Terry Knudson</cp:lastModifiedBy>
  <cp:lastPrinted>2025-02-25T22:28:42Z</cp:lastPrinted>
  <dcterms:created xsi:type="dcterms:W3CDTF">2004-03-25T19:33:52Z</dcterms:created>
  <dcterms:modified xsi:type="dcterms:W3CDTF">2026-01-28T22:25:44Z</dcterms:modified>
</cp:coreProperties>
</file>